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Kleszczewo" sheetId="1" r:id="rId1"/>
  </sheets>
  <definedNames>
    <definedName name="_xlnm.Print_Area" localSheetId="0">'Kleszczewo'!$A$1:$V$28</definedName>
  </definedNames>
  <calcPr fullCalcOnLoad="1"/>
</workbook>
</file>

<file path=xl/sharedStrings.xml><?xml version="1.0" encoding="utf-8"?>
<sst xmlns="http://schemas.openxmlformats.org/spreadsheetml/2006/main" count="39" uniqueCount="21">
  <si>
    <t>dochody</t>
  </si>
  <si>
    <t>przychody</t>
  </si>
  <si>
    <t>spłata</t>
  </si>
  <si>
    <t>odsetki</t>
  </si>
  <si>
    <t>łącznie do spłaty</t>
  </si>
  <si>
    <t>% spłaty</t>
  </si>
  <si>
    <t>% zadłużenia</t>
  </si>
  <si>
    <t>stan zadłużenia na początek roku</t>
  </si>
  <si>
    <t>stan na 31.12</t>
  </si>
  <si>
    <t>ewentualny kredyt krótkoterminowy</t>
  </si>
  <si>
    <t>Prognoza  długu Gminy Kleszczewo</t>
  </si>
  <si>
    <t>Załącznik nr 7</t>
  </si>
  <si>
    <t>Wójta Gminy Kleszczewo</t>
  </si>
  <si>
    <t xml:space="preserve">           Wójt Gminy</t>
  </si>
  <si>
    <t>mgr inż.  Bogdan Kemnitz</t>
  </si>
  <si>
    <t>stan zadłużenia na początku roku</t>
  </si>
  <si>
    <t>Przychody</t>
  </si>
  <si>
    <t>z dnia 14 listopada 2007r.</t>
  </si>
  <si>
    <t>Na podstawie zawartych umów z WFOŚIGW mamy prawo wystąpić o umorzenie części rat pożyczek w 2008 i 2009r.</t>
  </si>
  <si>
    <t>W projekcie Uchwały budżetowej  upoważniono Wójta na zaciągnięcie  kredytów i pożyczek na pokrycie w ciągu roku deficytu budżetowego w wysokości 500.000 zł.</t>
  </si>
  <si>
    <t>do Zarządzenia Nr 37/2007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</si>
</sst>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/mm/yyyy"/>
    <numFmt numFmtId="165" formatCode="_-* #,##0.0\ _z_ł_-;\-* #,##0.0\ _z_ł_-;_-* &quot;-&quot;??\ _z_ł_-;_-@_-"/>
    <numFmt numFmtId="166" formatCode="_-* #,##0\ _z_ł_-;\-* #,##0\ _z_ł_-;_-* &quot;-&quot;??\ _z_ł_-;_-@_-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3" fontId="0" fillId="0" borderId="1" xfId="0" applyNumberFormat="1" applyFont="1" applyFill="1" applyBorder="1" applyAlignment="1">
      <alignment vertical="center"/>
    </xf>
    <xf numFmtId="3" fontId="0" fillId="2" borderId="1" xfId="0" applyNumberFormat="1" applyFont="1" applyFill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  <xf numFmtId="10" fontId="1" fillId="2" borderId="1" xfId="0" applyNumberFormat="1" applyFont="1" applyFill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 horizontal="center" vertical="center"/>
    </xf>
    <xf numFmtId="3" fontId="0" fillId="0" borderId="1" xfId="15" applyNumberFormat="1" applyBorder="1" applyAlignment="1">
      <alignment horizontal="right" vertical="center"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2" xfId="0" applyFont="1" applyBorder="1" applyAlignment="1">
      <alignment vertic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/>
    </xf>
    <xf numFmtId="0" fontId="0" fillId="0" borderId="2" xfId="0" applyFont="1" applyBorder="1" applyAlignment="1">
      <alignment vertical="center"/>
    </xf>
    <xf numFmtId="0" fontId="0" fillId="0" borderId="3" xfId="0" applyBorder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tabSelected="1" workbookViewId="0" topLeftCell="A1">
      <selection activeCell="J3" sqref="J3"/>
    </sheetView>
  </sheetViews>
  <sheetFormatPr defaultColWidth="9.00390625" defaultRowHeight="12.75"/>
  <cols>
    <col min="1" max="1" width="30.875" style="0" bestFit="1" customWidth="1"/>
    <col min="2" max="2" width="0.12890625" style="0" customWidth="1"/>
    <col min="3" max="4" width="10.75390625" style="0" hidden="1" customWidth="1"/>
    <col min="5" max="6" width="10.75390625" style="0" customWidth="1"/>
    <col min="7" max="7" width="10.25390625" style="0" customWidth="1"/>
    <col min="8" max="8" width="10.625" style="0" customWidth="1"/>
    <col min="9" max="9" width="10.00390625" style="0" customWidth="1"/>
    <col min="10" max="11" width="10.125" style="0" customWidth="1"/>
    <col min="12" max="13" width="10.25390625" style="0" customWidth="1"/>
    <col min="14" max="14" width="30.875" style="0" customWidth="1"/>
    <col min="15" max="15" width="11.00390625" style="0" customWidth="1"/>
    <col min="16" max="16" width="10.75390625" style="0" customWidth="1"/>
    <col min="17" max="17" width="11.25390625" style="0" customWidth="1"/>
    <col min="18" max="21" width="9.125" style="0" hidden="1" customWidth="1"/>
    <col min="22" max="22" width="39.00390625" style="0" customWidth="1"/>
  </cols>
  <sheetData>
    <row r="1" ht="12.75">
      <c r="J1" t="s">
        <v>11</v>
      </c>
    </row>
    <row r="2" ht="12.75">
      <c r="J2" t="s">
        <v>20</v>
      </c>
    </row>
    <row r="3" spans="10:15" ht="12.75">
      <c r="J3" t="s">
        <v>12</v>
      </c>
      <c r="O3" s="17"/>
    </row>
    <row r="4" ht="12.75">
      <c r="J4" t="s">
        <v>17</v>
      </c>
    </row>
    <row r="6" ht="12.75">
      <c r="E6" s="14" t="s">
        <v>10</v>
      </c>
    </row>
    <row r="8" spans="1:19" ht="12.75">
      <c r="A8" s="1"/>
      <c r="B8" s="2">
        <v>2004</v>
      </c>
      <c r="C8" s="2">
        <v>2005</v>
      </c>
      <c r="D8" s="2">
        <v>2006</v>
      </c>
      <c r="E8" s="2">
        <v>2008</v>
      </c>
      <c r="F8" s="2">
        <v>2009</v>
      </c>
      <c r="G8" s="2">
        <v>2010</v>
      </c>
      <c r="H8" s="2">
        <v>2011</v>
      </c>
      <c r="I8" s="2">
        <v>2012</v>
      </c>
      <c r="J8" s="2">
        <v>2013</v>
      </c>
      <c r="K8" s="2">
        <v>2014</v>
      </c>
      <c r="L8" s="2">
        <v>2015</v>
      </c>
      <c r="M8" s="2">
        <v>2016</v>
      </c>
      <c r="N8" s="2"/>
      <c r="O8" s="2">
        <v>2017</v>
      </c>
      <c r="P8" s="2">
        <v>2018</v>
      </c>
      <c r="Q8" s="2">
        <v>2019</v>
      </c>
      <c r="R8" s="10"/>
      <c r="S8" s="10"/>
    </row>
    <row r="9" spans="1:21" ht="25.5" customHeight="1">
      <c r="A9" s="1" t="s">
        <v>7</v>
      </c>
      <c r="B9" s="3">
        <v>1181683</v>
      </c>
      <c r="C9" s="4">
        <v>1338000</v>
      </c>
      <c r="D9" s="4">
        <v>1855272</v>
      </c>
      <c r="E9" s="4">
        <v>2387500</v>
      </c>
      <c r="F9" s="4">
        <f>+E19</f>
        <v>1922500</v>
      </c>
      <c r="G9" s="4">
        <f>+F19</f>
        <v>1580000</v>
      </c>
      <c r="H9" s="4">
        <f aca="true" t="shared" si="0" ref="H9:Q9">+G19</f>
        <v>1426000</v>
      </c>
      <c r="I9" s="4">
        <f t="shared" si="0"/>
        <v>1272000</v>
      </c>
      <c r="J9" s="4">
        <f t="shared" si="0"/>
        <v>1118000</v>
      </c>
      <c r="K9" s="4">
        <f t="shared" si="0"/>
        <v>964000</v>
      </c>
      <c r="L9" s="4">
        <f t="shared" si="0"/>
        <v>810000</v>
      </c>
      <c r="M9" s="4">
        <f t="shared" si="0"/>
        <v>656000</v>
      </c>
      <c r="N9" s="4" t="s">
        <v>15</v>
      </c>
      <c r="O9" s="4">
        <f>+M19</f>
        <v>502000</v>
      </c>
      <c r="P9" s="4">
        <f t="shared" si="0"/>
        <v>348000</v>
      </c>
      <c r="Q9" s="4">
        <f t="shared" si="0"/>
        <v>194000</v>
      </c>
      <c r="R9" s="19" t="s">
        <v>7</v>
      </c>
      <c r="S9" s="20"/>
      <c r="T9" s="20"/>
      <c r="U9" s="21"/>
    </row>
    <row r="10" spans="1:21" ht="19.5" customHeight="1">
      <c r="A10" s="1" t="s">
        <v>0</v>
      </c>
      <c r="B10" s="5">
        <v>11428874</v>
      </c>
      <c r="C10" s="5">
        <v>13747161</v>
      </c>
      <c r="D10" s="5">
        <v>13652096</v>
      </c>
      <c r="E10" s="8">
        <v>19046211</v>
      </c>
      <c r="F10" s="8">
        <v>12900000</v>
      </c>
      <c r="G10" s="8">
        <f aca="true" t="shared" si="1" ref="G10:Q10">SUM(F10*101/100)</f>
        <v>13029000</v>
      </c>
      <c r="H10" s="8">
        <f t="shared" si="1"/>
        <v>13159290</v>
      </c>
      <c r="I10" s="8">
        <f t="shared" si="1"/>
        <v>13290882.9</v>
      </c>
      <c r="J10" s="8">
        <f t="shared" si="1"/>
        <v>13423791.729</v>
      </c>
      <c r="K10" s="8">
        <f t="shared" si="1"/>
        <v>13558029.646289999</v>
      </c>
      <c r="L10" s="8">
        <f t="shared" si="1"/>
        <v>13693609.942752898</v>
      </c>
      <c r="M10" s="8">
        <f t="shared" si="1"/>
        <v>13830546.042180426</v>
      </c>
      <c r="N10" s="8" t="s">
        <v>0</v>
      </c>
      <c r="O10" s="8">
        <f>SUM(M10*101/100)</f>
        <v>13968851.50260223</v>
      </c>
      <c r="P10" s="8">
        <f t="shared" si="1"/>
        <v>14108540.017628253</v>
      </c>
      <c r="Q10" s="8">
        <f t="shared" si="1"/>
        <v>14249625.417804534</v>
      </c>
      <c r="R10" s="22" t="s">
        <v>0</v>
      </c>
      <c r="S10" s="23"/>
      <c r="T10" s="23"/>
      <c r="U10" s="21"/>
    </row>
    <row r="11" spans="1:6" ht="12.75">
      <c r="A11" s="24"/>
      <c r="B11" s="25"/>
      <c r="C11" s="25"/>
      <c r="D11" s="25"/>
      <c r="E11" s="25"/>
      <c r="F11" s="25"/>
    </row>
    <row r="12" spans="1:21" ht="19.5" customHeight="1">
      <c r="A12" s="1" t="s">
        <v>1</v>
      </c>
      <c r="B12" s="5">
        <v>799947</v>
      </c>
      <c r="C12" s="5">
        <v>2177000</v>
      </c>
      <c r="D12" s="5">
        <v>1000000</v>
      </c>
      <c r="E12" s="5"/>
      <c r="F12" s="5"/>
      <c r="G12" s="5"/>
      <c r="H12" s="5"/>
      <c r="I12" s="5"/>
      <c r="J12" s="5"/>
      <c r="K12" s="5"/>
      <c r="L12" s="13"/>
      <c r="M12" s="13"/>
      <c r="N12" s="13" t="s">
        <v>16</v>
      </c>
      <c r="O12" s="13"/>
      <c r="P12" s="13"/>
      <c r="Q12" s="13"/>
      <c r="R12" s="22" t="s">
        <v>1</v>
      </c>
      <c r="S12" s="23"/>
      <c r="T12" s="23"/>
      <c r="U12" s="21"/>
    </row>
    <row r="13" spans="1:6" ht="12.75">
      <c r="A13" s="24"/>
      <c r="B13" s="25"/>
      <c r="C13" s="25"/>
      <c r="D13" s="25"/>
      <c r="E13" s="25"/>
      <c r="F13" s="25"/>
    </row>
    <row r="14" spans="1:21" ht="19.5" customHeight="1">
      <c r="A14" s="1" t="s">
        <v>2</v>
      </c>
      <c r="B14" s="5">
        <v>202130</v>
      </c>
      <c r="C14" s="5">
        <v>139500</v>
      </c>
      <c r="D14" s="5">
        <v>440500</v>
      </c>
      <c r="E14" s="5">
        <v>465000</v>
      </c>
      <c r="F14" s="5">
        <v>342500</v>
      </c>
      <c r="G14" s="5">
        <v>154000</v>
      </c>
      <c r="H14" s="8">
        <v>154000</v>
      </c>
      <c r="I14" s="11">
        <v>154000</v>
      </c>
      <c r="J14" s="8">
        <v>154000</v>
      </c>
      <c r="K14" s="8">
        <v>154000</v>
      </c>
      <c r="L14" s="8">
        <v>154000</v>
      </c>
      <c r="M14" s="8">
        <v>154000</v>
      </c>
      <c r="N14" s="8" t="s">
        <v>2</v>
      </c>
      <c r="O14" s="8">
        <v>154000</v>
      </c>
      <c r="P14" s="8">
        <v>154000</v>
      </c>
      <c r="Q14" s="8">
        <v>194000</v>
      </c>
      <c r="R14" s="22" t="s">
        <v>2</v>
      </c>
      <c r="S14" s="23"/>
      <c r="T14" s="23"/>
      <c r="U14" s="21"/>
    </row>
    <row r="15" spans="1:21" ht="19.5" customHeight="1">
      <c r="A15" s="1" t="s">
        <v>3</v>
      </c>
      <c r="B15" s="5">
        <v>75000</v>
      </c>
      <c r="C15" s="5">
        <v>160000</v>
      </c>
      <c r="D15" s="5">
        <v>175850</v>
      </c>
      <c r="E15" s="5">
        <v>110000</v>
      </c>
      <c r="F15" s="5">
        <v>106000</v>
      </c>
      <c r="G15" s="5">
        <v>92000</v>
      </c>
      <c r="H15" s="8">
        <v>81000</v>
      </c>
      <c r="I15" s="8">
        <v>68000</v>
      </c>
      <c r="J15" s="8">
        <v>64000</v>
      </c>
      <c r="K15" s="8">
        <v>53000</v>
      </c>
      <c r="L15" s="8">
        <v>43000</v>
      </c>
      <c r="M15" s="8">
        <v>33000</v>
      </c>
      <c r="N15" s="8" t="s">
        <v>3</v>
      </c>
      <c r="O15" s="8">
        <v>24000</v>
      </c>
      <c r="P15" s="8">
        <v>14000</v>
      </c>
      <c r="Q15" s="12">
        <v>4000</v>
      </c>
      <c r="R15" s="22" t="s">
        <v>3</v>
      </c>
      <c r="S15" s="23"/>
      <c r="T15" s="23"/>
      <c r="U15" s="21"/>
    </row>
    <row r="16" spans="1:21" ht="19.5" customHeight="1">
      <c r="A16" s="1" t="s">
        <v>9</v>
      </c>
      <c r="B16" s="5"/>
      <c r="C16" s="5"/>
      <c r="D16" s="5"/>
      <c r="E16" s="5"/>
      <c r="F16" s="5"/>
      <c r="G16" s="13"/>
      <c r="H16" s="13"/>
      <c r="I16" s="13"/>
      <c r="J16" s="13"/>
      <c r="K16" s="13"/>
      <c r="L16" s="13"/>
      <c r="M16" s="13"/>
      <c r="N16" s="13" t="s">
        <v>9</v>
      </c>
      <c r="O16" s="13"/>
      <c r="P16" s="13"/>
      <c r="Q16" s="13"/>
      <c r="R16" s="19" t="s">
        <v>9</v>
      </c>
      <c r="S16" s="20"/>
      <c r="T16" s="20"/>
      <c r="U16" s="21"/>
    </row>
    <row r="17" spans="1:21" ht="19.5" customHeight="1">
      <c r="A17" s="1" t="s">
        <v>4</v>
      </c>
      <c r="B17" s="4">
        <f aca="true" t="shared" si="2" ref="B17:G17">SUM(B14:B16)</f>
        <v>277130</v>
      </c>
      <c r="C17" s="4">
        <f t="shared" si="2"/>
        <v>299500</v>
      </c>
      <c r="D17" s="4">
        <f t="shared" si="2"/>
        <v>616350</v>
      </c>
      <c r="E17" s="4">
        <f t="shared" si="2"/>
        <v>575000</v>
      </c>
      <c r="F17" s="4">
        <f t="shared" si="2"/>
        <v>448500</v>
      </c>
      <c r="G17" s="4">
        <f t="shared" si="2"/>
        <v>246000</v>
      </c>
      <c r="H17" s="4">
        <f aca="true" t="shared" si="3" ref="H17:Q17">SUM(H14:H16)</f>
        <v>235000</v>
      </c>
      <c r="I17" s="4">
        <f t="shared" si="3"/>
        <v>222000</v>
      </c>
      <c r="J17" s="4">
        <f t="shared" si="3"/>
        <v>218000</v>
      </c>
      <c r="K17" s="4">
        <f t="shared" si="3"/>
        <v>207000</v>
      </c>
      <c r="L17" s="4">
        <f t="shared" si="3"/>
        <v>197000</v>
      </c>
      <c r="M17" s="4">
        <f t="shared" si="3"/>
        <v>187000</v>
      </c>
      <c r="N17" s="4" t="s">
        <v>4</v>
      </c>
      <c r="O17" s="4">
        <f t="shared" si="3"/>
        <v>178000</v>
      </c>
      <c r="P17" s="4">
        <f t="shared" si="3"/>
        <v>168000</v>
      </c>
      <c r="Q17" s="4">
        <f t="shared" si="3"/>
        <v>198000</v>
      </c>
      <c r="R17" s="22" t="s">
        <v>4</v>
      </c>
      <c r="S17" s="23"/>
      <c r="T17" s="23"/>
      <c r="U17" s="21"/>
    </row>
    <row r="18" spans="1:6" ht="12.75">
      <c r="A18" s="24"/>
      <c r="B18" s="25"/>
      <c r="C18" s="25"/>
      <c r="D18" s="25"/>
      <c r="E18" s="25"/>
      <c r="F18" s="25"/>
    </row>
    <row r="19" spans="1:21" ht="19.5" customHeight="1">
      <c r="A19" s="1" t="s">
        <v>8</v>
      </c>
      <c r="B19" s="6">
        <f>+B9+B12-B14</f>
        <v>1779500</v>
      </c>
      <c r="C19" s="6">
        <f aca="true" t="shared" si="4" ref="C19:Q19">+C9+C12-C14</f>
        <v>3375500</v>
      </c>
      <c r="D19" s="6">
        <f t="shared" si="4"/>
        <v>2414772</v>
      </c>
      <c r="E19" s="6">
        <f t="shared" si="4"/>
        <v>1922500</v>
      </c>
      <c r="F19" s="6">
        <f t="shared" si="4"/>
        <v>1580000</v>
      </c>
      <c r="G19" s="6">
        <f t="shared" si="4"/>
        <v>1426000</v>
      </c>
      <c r="H19" s="6">
        <f t="shared" si="4"/>
        <v>1272000</v>
      </c>
      <c r="I19" s="6">
        <f t="shared" si="4"/>
        <v>1118000</v>
      </c>
      <c r="J19" s="6">
        <f t="shared" si="4"/>
        <v>964000</v>
      </c>
      <c r="K19" s="6">
        <f t="shared" si="4"/>
        <v>810000</v>
      </c>
      <c r="L19" s="6">
        <f t="shared" si="4"/>
        <v>656000</v>
      </c>
      <c r="M19" s="6">
        <f t="shared" si="4"/>
        <v>502000</v>
      </c>
      <c r="N19" s="6" t="s">
        <v>8</v>
      </c>
      <c r="O19" s="6">
        <f t="shared" si="4"/>
        <v>348000</v>
      </c>
      <c r="P19" s="6">
        <f t="shared" si="4"/>
        <v>194000</v>
      </c>
      <c r="Q19" s="6">
        <f t="shared" si="4"/>
        <v>0</v>
      </c>
      <c r="R19" s="22" t="s">
        <v>8</v>
      </c>
      <c r="S19" s="23"/>
      <c r="T19" s="23"/>
      <c r="U19" s="21"/>
    </row>
    <row r="20" spans="1:6" ht="12.75">
      <c r="A20" s="24"/>
      <c r="B20" s="25"/>
      <c r="C20" s="25"/>
      <c r="D20" s="25"/>
      <c r="E20" s="25"/>
      <c r="F20" s="25"/>
    </row>
    <row r="21" spans="1:21" ht="19.5" customHeight="1">
      <c r="A21" s="1" t="s">
        <v>5</v>
      </c>
      <c r="B21" s="7">
        <f>+B17/B10</f>
        <v>0.024248233028030582</v>
      </c>
      <c r="C21" s="7">
        <f>+C17/C10</f>
        <v>0.021786316461995317</v>
      </c>
      <c r="D21" s="7">
        <f>+D17/D10</f>
        <v>0.045146913704679485</v>
      </c>
      <c r="E21" s="7">
        <f>+E17/E10</f>
        <v>0.030189731700441626</v>
      </c>
      <c r="F21" s="7">
        <f aca="true" t="shared" si="5" ref="F21:Q21">+F17/F10</f>
        <v>0.03476744186046512</v>
      </c>
      <c r="G21" s="7">
        <f t="shared" si="5"/>
        <v>0.018880957863228184</v>
      </c>
      <c r="H21" s="7">
        <f t="shared" si="5"/>
        <v>0.017858106326405148</v>
      </c>
      <c r="I21" s="7">
        <f t="shared" si="5"/>
        <v>0.016703179289917602</v>
      </c>
      <c r="J21" s="7">
        <f t="shared" si="5"/>
        <v>0.01623982287575612</v>
      </c>
      <c r="K21" s="7">
        <f t="shared" si="5"/>
        <v>0.015267705219736203</v>
      </c>
      <c r="L21" s="7">
        <f t="shared" si="5"/>
        <v>0.014386272197292927</v>
      </c>
      <c r="M21" s="7">
        <f t="shared" si="5"/>
        <v>0.01352079660699491</v>
      </c>
      <c r="N21" s="7" t="s">
        <v>5</v>
      </c>
      <c r="O21" s="7">
        <f t="shared" si="5"/>
        <v>0.01274263671332183</v>
      </c>
      <c r="P21" s="7">
        <f t="shared" si="5"/>
        <v>0.011907681431961662</v>
      </c>
      <c r="Q21" s="7">
        <f t="shared" si="5"/>
        <v>0.013895102095287656</v>
      </c>
      <c r="R21" s="22" t="s">
        <v>5</v>
      </c>
      <c r="S21" s="23"/>
      <c r="T21" s="23"/>
      <c r="U21" s="21"/>
    </row>
    <row r="22" spans="1:21" ht="19.5" customHeight="1">
      <c r="A22" s="1" t="s">
        <v>6</v>
      </c>
      <c r="B22" s="7">
        <f>+B19/B10</f>
        <v>0.15570212778616685</v>
      </c>
      <c r="C22" s="7">
        <f>+C19/C10</f>
        <v>0.24554160673611083</v>
      </c>
      <c r="D22" s="7">
        <f>+D19/D10</f>
        <v>0.17687921327245282</v>
      </c>
      <c r="E22" s="7">
        <f aca="true" t="shared" si="6" ref="E22:Q22">+E19/E10</f>
        <v>0.10093871164191134</v>
      </c>
      <c r="F22" s="7">
        <f t="shared" si="6"/>
        <v>0.12248062015503876</v>
      </c>
      <c r="G22" s="7">
        <f t="shared" si="6"/>
        <v>0.10944815411773735</v>
      </c>
      <c r="H22" s="7">
        <f t="shared" si="6"/>
        <v>0.09666174998803127</v>
      </c>
      <c r="I22" s="7">
        <f t="shared" si="6"/>
        <v>0.08411781282039585</v>
      </c>
      <c r="J22" s="7">
        <f t="shared" si="6"/>
        <v>0.07181279473499495</v>
      </c>
      <c r="K22" s="7">
        <f t="shared" si="6"/>
        <v>0.05974319433809819</v>
      </c>
      <c r="L22" s="7">
        <f t="shared" si="6"/>
        <v>0.04790555614936122</v>
      </c>
      <c r="M22" s="7">
        <f t="shared" si="6"/>
        <v>0.03629647003589008</v>
      </c>
      <c r="N22" s="7" t="s">
        <v>6</v>
      </c>
      <c r="O22" s="7">
        <f t="shared" si="6"/>
        <v>0.02491257065301122</v>
      </c>
      <c r="P22" s="7">
        <f t="shared" si="6"/>
        <v>0.013750536891670015</v>
      </c>
      <c r="Q22" s="7">
        <f t="shared" si="6"/>
        <v>0</v>
      </c>
      <c r="R22" s="22" t="s">
        <v>6</v>
      </c>
      <c r="S22" s="23"/>
      <c r="T22" s="23"/>
      <c r="U22" s="21"/>
    </row>
    <row r="24" spans="1:22" ht="26.25" customHeight="1">
      <c r="A24" t="s">
        <v>18</v>
      </c>
      <c r="P24" s="15" t="s">
        <v>13</v>
      </c>
      <c r="Q24" s="15"/>
      <c r="V24" s="16"/>
    </row>
    <row r="25" spans="3:22" ht="15.75" hidden="1">
      <c r="C25" s="9">
        <v>4000</v>
      </c>
      <c r="P25" s="15"/>
      <c r="Q25" s="15"/>
      <c r="V25" s="16"/>
    </row>
    <row r="26" spans="1:22" ht="30.75" customHeight="1">
      <c r="A26" s="18" t="s">
        <v>19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P26" s="15"/>
      <c r="Q26" s="15"/>
      <c r="V26" s="16"/>
    </row>
    <row r="27" spans="3:22" ht="15.75">
      <c r="C27" s="9">
        <v>103000</v>
      </c>
      <c r="P27" s="15" t="s">
        <v>14</v>
      </c>
      <c r="Q27" s="15"/>
      <c r="V27" s="16"/>
    </row>
    <row r="28" spans="1:22" ht="12.7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Q28" s="15"/>
      <c r="V28" s="16"/>
    </row>
  </sheetData>
  <mergeCells count="16">
    <mergeCell ref="R10:U10"/>
    <mergeCell ref="R9:U9"/>
    <mergeCell ref="R17:U17"/>
    <mergeCell ref="A11:F11"/>
    <mergeCell ref="A13:F13"/>
    <mergeCell ref="R12:U12"/>
    <mergeCell ref="A28:L28"/>
    <mergeCell ref="R16:U16"/>
    <mergeCell ref="R14:U14"/>
    <mergeCell ref="R15:U15"/>
    <mergeCell ref="A18:F18"/>
    <mergeCell ref="R19:U19"/>
    <mergeCell ref="R21:U21"/>
    <mergeCell ref="R22:U22"/>
    <mergeCell ref="A20:F20"/>
    <mergeCell ref="A26:M26"/>
  </mergeCells>
  <printOptions horizontalCentered="1"/>
  <pageMargins left="0.3937007874015748" right="0.3937007874015748" top="1.3385826771653544" bottom="0.8267716535433072" header="0.9055118110236221" footer="0.5118110236220472"/>
  <pageSetup blackAndWhite="1" horizontalDpi="600" verticalDpi="600" orientation="landscape" paperSize="9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Daria Sieińska - WIAS</dc:creator>
  <cp:keywords/>
  <dc:description/>
  <cp:lastModifiedBy>service</cp:lastModifiedBy>
  <cp:lastPrinted>2007-11-14T02:32:25Z</cp:lastPrinted>
  <dcterms:created xsi:type="dcterms:W3CDTF">2000-02-15T08:28:22Z</dcterms:created>
  <dcterms:modified xsi:type="dcterms:W3CDTF">2007-11-15T13:37:26Z</dcterms:modified>
  <cp:category/>
  <cp:version/>
  <cp:contentType/>
  <cp:contentStatus/>
</cp:coreProperties>
</file>