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8"/>
  </bookViews>
  <sheets>
    <sheet name="1 doch" sheetId="11" r:id="rId1"/>
    <sheet name="2 wydatki" sheetId="1" r:id="rId2"/>
    <sheet name="2a majatkowe" sheetId="8" r:id="rId3"/>
    <sheet name="3 przychody" sheetId="9" r:id="rId4"/>
    <sheet name="4 doch i wyd -umowy" sheetId="12" r:id="rId5"/>
    <sheet name="5 dotacje" sheetId="10" r:id="rId6"/>
    <sheet name="6 ZK przych i koszty" sheetId="17" r:id="rId7"/>
    <sheet name="7 ZK dotacja" sheetId="14" r:id="rId8"/>
    <sheet name="8 Fund sołecki" sheetId="13" r:id="rId9"/>
  </sheets>
  <definedNames/>
  <calcPr calcId="152511"/>
</workbook>
</file>

<file path=xl/sharedStrings.xml><?xml version="1.0" encoding="utf-8"?>
<sst xmlns="http://schemas.openxmlformats.org/spreadsheetml/2006/main" count="1097" uniqueCount="704">
  <si>
    <t>Treść</t>
  </si>
  <si>
    <t>Zmiana</t>
  </si>
  <si>
    <t>Rady  Gminy Kleszczewo</t>
  </si>
  <si>
    <t>Roz dział</t>
  </si>
  <si>
    <t>Para graf</t>
  </si>
  <si>
    <t>Załącznik Nr 1</t>
  </si>
  <si>
    <t>Zmiana planu wydatków  budżetu gminy na 2017r.</t>
  </si>
  <si>
    <t xml:space="preserve">       Przewodniczący Rady Gminy</t>
  </si>
  <si>
    <t xml:space="preserve">             Henryk Lesiński</t>
  </si>
  <si>
    <t>(zmiana załącznika Nr 2 do Uchwały Nr XXIII/162/2016  Rady Gminy Kleszczewo z dnia 21 grudnia 2016r.)</t>
  </si>
  <si>
    <t>Dział</t>
  </si>
  <si>
    <t>Przed zmianą</t>
  </si>
  <si>
    <t>Po zmianie</t>
  </si>
  <si>
    <t>Zmiana planu  wydatków majątkowych  na 2017r.</t>
  </si>
  <si>
    <t>(zmiana załącznika Nr 2a do Uchwały Nr XXIII/162/2016  Rady Gminy Kleszczewo z dnia 21 grudnia 2016r.)</t>
  </si>
  <si>
    <t>Określenie zadania</t>
  </si>
  <si>
    <t>Plan</t>
  </si>
  <si>
    <t>Zmiana planu</t>
  </si>
  <si>
    <t>Plan po zmianie</t>
  </si>
  <si>
    <t>6620</t>
  </si>
  <si>
    <t>Dotacja do ZDP do przebudowy sieci wodociągowej  w ulicy Swarzędzkiej w Gowarzewie w związku z przebudową drogi powiatowej</t>
  </si>
  <si>
    <t>6050</t>
  </si>
  <si>
    <t>Kanalizacja sanitarna w Gowarzewie ul. Siekierecka i Swarzędzka</t>
  </si>
  <si>
    <t>Budowa kanalizacji sanitarnej wraz z przykanalikami oraz sieci wodociągowej wraz z przyłączami w miejscowości Komorniki</t>
  </si>
  <si>
    <t>Rozbudowa i modernizacja oczyszczalni ścieków w Nagradowicach</t>
  </si>
  <si>
    <t>01010</t>
  </si>
  <si>
    <t>razem</t>
  </si>
  <si>
    <t>Projekt ronda i chodników w Tulcach przy Sanktuarium</t>
  </si>
  <si>
    <t>60014</t>
  </si>
  <si>
    <t>Dotacja na projekt drogi Poznań-Tulce-Gowarzewo</t>
  </si>
  <si>
    <t>Dotacja na przebudowę dróg powiatowych</t>
  </si>
  <si>
    <t>Nawierzchnia asfaltowa na  drodze nr 2442P Markowice w kierunku na Czerlejno (przekazana z Powiatu)</t>
  </si>
  <si>
    <t>Budowa drogi w Krzyżownikach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</si>
  <si>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</si>
  <si>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</si>
  <si>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Budowa dróg gminnych - ulicy Świerkowej  i ulicy   Tulipanowej w Tulcach</t>
  </si>
  <si>
    <t>Przebudowa budynku w zakresie pomieszczeń sali widowiskowej i zagospodarowanie terenu w miejscowości Śródka</t>
  </si>
  <si>
    <t>Budynek    dla  OPS i Policji</t>
  </si>
  <si>
    <t>Remont i przebudowa budynku użyteczności publicznej w Komornikach</t>
  </si>
  <si>
    <t>Projekt buodowy świetlicy w Nagradowicach</t>
  </si>
  <si>
    <t xml:space="preserve">Termomodernizacja budynku komunalnego  w Gowarzewie </t>
  </si>
  <si>
    <t>Zakup sprzętu i programów do Urządu Gminy</t>
  </si>
  <si>
    <t>Promocja sołectwa, bezpieczeństwo mieszkańców oraz utrzymanie czystości i porządku - Fundusz sołecki-  Gowarzewo</t>
  </si>
  <si>
    <t>Termomodernizacja  budynku szkoły w Kleszczewie</t>
  </si>
  <si>
    <t>"Poprawa efektywności kształcenia w Zespole szkół w Tulcach poprzez rozbudowę szkoły oraz wyposażenie pracowni przedmiotowych"</t>
  </si>
  <si>
    <t>Budowa przedszkola w Kleszczewie</t>
  </si>
  <si>
    <t>budowa oświetlenia ulicznego</t>
  </si>
  <si>
    <t>Bezpieczeństwo mieszkańców oraz utrzymanie czystości i  porządku- Fundusz sołecki -  Kleszczewo</t>
  </si>
  <si>
    <t xml:space="preserve">Zadania inwestycyjne związane z zaopatrzeniem w wodę, odbiorem ścieków i transportem publicznym </t>
  </si>
  <si>
    <t>Promocja sołectwa, bezpieczeństwo mieszkańców oraz utrzymanie czystości i porządku - Fundusz sołecki - Tulce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</si>
  <si>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</si>
  <si>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</si>
  <si>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</si>
  <si>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Projekt boiska w Markowicach</t>
  </si>
  <si>
    <t>Trybuny na stadionie w Kleszczewie</t>
  </si>
  <si>
    <t>Siłownie zewnętrzne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</si>
  <si>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</si>
  <si>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</si>
  <si>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</si>
  <si>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Budowa boiska wielofunkcyjnego w Gowarzewie</t>
  </si>
  <si>
    <t xml:space="preserve"> Przychody  i rozchody budżetu w 2017 roku</t>
  </si>
  <si>
    <t>(zmiana załącznika Nr 5 do Uchwały Nr XXIII/162/2016  Rady Gminy Kleszczewo z dnia 21 grudnia 2016r.)</t>
  </si>
  <si>
    <t>Plan po zmiane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</si>
  <si>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</si>
  <si>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</si>
  <si>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</si>
  <si>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Razem przychody</t>
  </si>
  <si>
    <t>Spłaty otrzymanych krajowych pożyczek i kredytów</t>
  </si>
  <si>
    <t>Razem rozchody</t>
  </si>
  <si>
    <t xml:space="preserve">     Przewodniczący Rady Gminy</t>
  </si>
  <si>
    <t xml:space="preserve">                 Henryk Lesiński</t>
  </si>
  <si>
    <t>Budowa bieżni na boisku w Tulcach przy szkole</t>
  </si>
  <si>
    <t>Razem:</t>
  </si>
  <si>
    <t xml:space="preserve">Drogi gminne </t>
  </si>
  <si>
    <t>Rozwój kultury i rekreacji - Fundusz Sołecki - Szewce  10.564,95 zl+ pozostałe środki Gminy</t>
  </si>
  <si>
    <t>w tym:</t>
  </si>
  <si>
    <t>Załącznik Nr 2</t>
  </si>
  <si>
    <t>754</t>
  </si>
  <si>
    <t>Bezpieczeństwo publiczne i ochrona przeciwpożarowa</t>
  </si>
  <si>
    <t>689 792,67</t>
  </si>
  <si>
    <t>6060</t>
  </si>
  <si>
    <t>Wydatki na zakupy inwestycyjne jednostek budżetowych</t>
  </si>
  <si>
    <t>852</t>
  </si>
  <si>
    <t>Pomoc społeczna</t>
  </si>
  <si>
    <t>4210</t>
  </si>
  <si>
    <t>Zakup materiałów i wyposażenia</t>
  </si>
  <si>
    <t>4440</t>
  </si>
  <si>
    <t>Odpisy na zakładowy fundusz świadczeń socjalnych</t>
  </si>
  <si>
    <t>Zestawienie planowanych kwot dotacji  z budżetu w 2017 roku jednostkom sektora finansów publicznych i jednostkom spoza sektora finansów publicznych</t>
  </si>
  <si>
    <t>(zmiana załącznika Nr 6 do Uchwały Nr XXIII/162/2016  Rady Gminy Kleszczewo z dnia 21 grudnia 2016r.)</t>
  </si>
  <si>
    <t>I Jednostki sektora finansów publicznych</t>
  </si>
  <si>
    <t>Kwota dotacji</t>
  </si>
  <si>
    <t>Nazwa jednostki</t>
  </si>
  <si>
    <t>podmiotowej</t>
  </si>
  <si>
    <t>przedmioto- wej</t>
  </si>
  <si>
    <t>celowej</t>
  </si>
  <si>
    <t>010</t>
  </si>
  <si>
    <t>Zarząd Dróg Powiatowych na przebudowę sieci wodociądowej</t>
  </si>
  <si>
    <t>Gmina Swarzędz na pokrycie kosztów transportu autobusowego na odcinku od granic Gminy Swarzędz do miejscowości Tulce</t>
  </si>
  <si>
    <t>Powiat Poznański na przebudowę dróg powiatowych</t>
  </si>
  <si>
    <t>za pobyt dzieci w przedszkolu publicznym i niepublicznym (w tym: Miasto Poznań, Gmina Swarzędz, Kórnik,  Kostrzyn, Luboń i Środa)</t>
  </si>
  <si>
    <t>Starostwo Powiatowe na likwidację wyrobów zawierających azbest</t>
  </si>
  <si>
    <t>Zakład Komunalny w Kleszczewie dofinansowanie usług</t>
  </si>
  <si>
    <t>Gminny Ośrodek Kultury i Sportu w Kleszczewie</t>
  </si>
  <si>
    <t>Razem</t>
  </si>
  <si>
    <t>zmiana planu</t>
  </si>
  <si>
    <t>plan po zmianie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</si>
  <si>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</si>
  <si>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</si>
  <si>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</si>
  <si>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</si>
  <si>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</si>
  <si>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225 000,00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</si>
  <si>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</si>
  <si>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</si>
  <si>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</si>
  <si>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-planowanie rozpoczęcie działalności od 01.09.2017r.</t>
  </si>
  <si>
    <t>Działalności na rzecz osób niepełnosprawnych - jednostka zostanie określona po rozstrzygnięciu konkursu w zakresie Działalności na rzecz osób niepełnosprawnych i starszych</t>
  </si>
  <si>
    <t>Na prowadzenie żłobka od 01.09.2016r. - osoba fizyczna</t>
  </si>
  <si>
    <t>Stowarzyszenie "Artystyczna Strefa" zajecia muzyczne dla dzieci</t>
  </si>
  <si>
    <t>Na renowację zabytków</t>
  </si>
  <si>
    <t>Klub Sportowy Clescevia dotacja z zakresu sportu masowego</t>
  </si>
  <si>
    <t>zmiana</t>
  </si>
  <si>
    <t>po zmianie</t>
  </si>
  <si>
    <t>Załącznik Nr 3</t>
  </si>
  <si>
    <t>Nadwyżki z lat ubiegłych</t>
  </si>
  <si>
    <t xml:space="preserve">                       Przewodniczący Rady Gminy</t>
  </si>
  <si>
    <t xml:space="preserve">                               Henryk Lesiński</t>
  </si>
  <si>
    <t>700</t>
  </si>
  <si>
    <t>Gospodarka mieszkaniowa</t>
  </si>
  <si>
    <t>1 553 101,00</t>
  </si>
  <si>
    <t>0,00</t>
  </si>
  <si>
    <t>70005</t>
  </si>
  <si>
    <t>Gospodarka gruntami i nieruchomościami</t>
  </si>
  <si>
    <t>1 515 101,00</t>
  </si>
  <si>
    <t>4110</t>
  </si>
  <si>
    <t>Składki na ubezpieczenia społeczne</t>
  </si>
  <si>
    <t>3 000,00</t>
  </si>
  <si>
    <t>4120</t>
  </si>
  <si>
    <t>Składki na Fundusz Pracy</t>
  </si>
  <si>
    <t>300,00</t>
  </si>
  <si>
    <t>4170</t>
  </si>
  <si>
    <t>Wynagrodzenia bezosobowe</t>
  </si>
  <si>
    <t>36 700,00</t>
  </si>
  <si>
    <t>Załącznik Nr 2a</t>
  </si>
  <si>
    <t>szafa metalowa- Zespół Szkół w Tulcach</t>
  </si>
  <si>
    <t>z dnia  28 czerwca  2017r.</t>
  </si>
  <si>
    <t>4 500,00</t>
  </si>
  <si>
    <t>949.241,00                     +50.000,00                                        =1.033.241,00</t>
  </si>
  <si>
    <t>Dochody i wydatki w 2017 roku w zakresie zadań realizowanych w drodze umów lub porozumień między jednostkami samorządu terytorialnego</t>
  </si>
  <si>
    <t xml:space="preserve">Nazwa zadania </t>
  </si>
  <si>
    <t>Dochody</t>
  </si>
  <si>
    <t>Wydatki</t>
  </si>
  <si>
    <t>600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</si>
  <si>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</si>
  <si>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</si>
  <si>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</si>
  <si>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</si>
  <si>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</t>
  </si>
  <si>
    <t>60016</t>
  </si>
  <si>
    <t>Drogi publiczne gminne</t>
  </si>
  <si>
    <t>Wydatki inwestycyjne jednostek budżetowych</t>
  </si>
  <si>
    <t>Oświata i wychowanie</t>
  </si>
  <si>
    <t>Oddziały przedszkolne w szkołach podstawowych</t>
  </si>
  <si>
    <t>pokrycie wydatków  za dzieci uczęszczające do przedszkola niepublicznego</t>
  </si>
  <si>
    <t>2590</t>
  </si>
  <si>
    <t>Dotacja podmiotowa z budżetu dla publicznej jednostki systemu oświaty prowadzonej przez osobę prawną inną niż jednostka samorządu terytorialnego lub przez osobę fizyczną</t>
  </si>
  <si>
    <t>Przedszkola</t>
  </si>
  <si>
    <t>wynagrodzenia osobowe</t>
  </si>
  <si>
    <t>900</t>
  </si>
  <si>
    <t>Gospodarka komunalna i ochrona środowiska</t>
  </si>
  <si>
    <t>90017</t>
  </si>
  <si>
    <t>Zakłady gospodarki komunalnej</t>
  </si>
  <si>
    <t>2650</t>
  </si>
  <si>
    <t>Dotacja przedmiotowa z budżetu dla samorządowego zakładu budżetowego</t>
  </si>
  <si>
    <t>Załącznik Nr 4</t>
  </si>
  <si>
    <t xml:space="preserve">                   Zmiana planu wydatków na projekty realizowane w ramach Funduszu Sołeckiego na 2017r.</t>
  </si>
  <si>
    <t>(zmiana załącznika Nr 10 do Uchwały Nr XXIII/162/2016  Rady Gminy Kleszczewo z dnia 21 grudnia 2016r.)</t>
  </si>
  <si>
    <t>w złotych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</si>
  <si>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</si>
  <si>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</si>
  <si>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</si>
  <si>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</si>
  <si>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</si>
  <si>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</si>
  <si>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Promocja sołectwa, bezpieczeństwo mieszkańców oraz  utrzymanie czystości i porządku </t>
  </si>
  <si>
    <t>Kleszczewo</t>
  </si>
  <si>
    <t xml:space="preserve">Bezpieczeństwo mieszkańców oraz  utrzymanie czystości i porządku </t>
  </si>
  <si>
    <t>Komorniki</t>
  </si>
  <si>
    <t>Promocja  sołectwa</t>
  </si>
  <si>
    <t xml:space="preserve">Bezpieczeństwo mieszkańców i utrzymanie czystości i porządku, rozwój kultury </t>
  </si>
  <si>
    <t>Krerowo</t>
  </si>
  <si>
    <t>Promocja i integracja sołectwa</t>
  </si>
  <si>
    <t xml:space="preserve">Bezpieczeństwo mieszkańców i utrzymanie czystości  porządku, rozwój kultury </t>
  </si>
  <si>
    <t>Krzyżowniki</t>
  </si>
  <si>
    <t>Bezpieczeństwo mieszkańców i utrzymanie czystości i porządku</t>
  </si>
  <si>
    <t>Markowice</t>
  </si>
  <si>
    <t>415,00</t>
  </si>
  <si>
    <t>185,00</t>
  </si>
  <si>
    <t>Bezpieczeństwo mieszkańców i utrzymanie czystości i porządku.</t>
  </si>
  <si>
    <t>Nagradowice</t>
  </si>
  <si>
    <t>Promocja sołectwa, bezpieczeństwo mieszkańców oraz  utrzymanie czystości i porządku</t>
  </si>
  <si>
    <t>Poklatki</t>
  </si>
  <si>
    <t>Promocja sołectwa, bezpieczeństwo mieszkańców oraz utrzymanie czystości i porządku</t>
  </si>
  <si>
    <t>Śródka</t>
  </si>
  <si>
    <t>Rozwój kultury sportu i rekreacji</t>
  </si>
  <si>
    <t>1.000,00</t>
  </si>
  <si>
    <t>900,00</t>
  </si>
  <si>
    <t>500,00</t>
  </si>
  <si>
    <t>Bezpieczeństwo mieszkańców, utrzymanie  porządku oraz wyposażenie świetlicy</t>
  </si>
  <si>
    <t>Tulce</t>
  </si>
  <si>
    <t>Promocja  sołectwa, bezpieczeństwo mieszkańców oraz utrzymanieczy- stości i  porządku</t>
  </si>
  <si>
    <t>427,00</t>
  </si>
  <si>
    <t>1.573,00</t>
  </si>
  <si>
    <t>Zimin</t>
  </si>
  <si>
    <t>Promocja   wsi,  rozwój kultury i sportu oraz utrzymanie porządku i czystości w sołectwie</t>
  </si>
  <si>
    <t xml:space="preserve"> 315,00</t>
  </si>
  <si>
    <t xml:space="preserve"> 9.894,57</t>
  </si>
  <si>
    <t>Szewce</t>
  </si>
  <si>
    <t>Rozwój kultury i rekreacji</t>
  </si>
  <si>
    <t>Tanibórz</t>
  </si>
  <si>
    <t>Rozwój kultury, rekreacji, promocja</t>
  </si>
  <si>
    <t>Utrzymanie porządku</t>
  </si>
  <si>
    <t>251.598,60</t>
  </si>
  <si>
    <t xml:space="preserve">zmiana </t>
  </si>
  <si>
    <t>200</t>
  </si>
  <si>
    <t>1 300</t>
  </si>
  <si>
    <t>4300</t>
  </si>
  <si>
    <t>177 979,00</t>
  </si>
  <si>
    <t>51 100,00</t>
  </si>
  <si>
    <t>229 079,00</t>
  </si>
  <si>
    <t>77 979,00</t>
  </si>
  <si>
    <t>129 079,00</t>
  </si>
  <si>
    <t>2710</t>
  </si>
  <si>
    <t>Dotacja celowa otrzymana z tytułu pomocy finansowej udzielanej między jednostkami samorządu terytorialnego na dofinansowanie własnych zadań bieżących</t>
  </si>
  <si>
    <t>211,00</t>
  </si>
  <si>
    <t>75404</t>
  </si>
  <si>
    <t>Komendy wojewódzkie Policji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</si>
  <si>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</si>
  <si>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</si>
  <si>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</si>
  <si>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</si>
  <si>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15 033 978,00</t>
  </si>
  <si>
    <t>100,00</t>
  </si>
  <si>
    <t>15 034 078,00</t>
  </si>
  <si>
    <t>75618</t>
  </si>
  <si>
    <t>Wpływy z innych opłat stanowiących dochody jednostek samorządu terytorialnego na podstawie ustaw</t>
  </si>
  <si>
    <t>355 000,00</t>
  </si>
  <si>
    <t>355 100,00</t>
  </si>
  <si>
    <t>0920</t>
  </si>
  <si>
    <t>Wpływy z pozostałych odsetek</t>
  </si>
  <si>
    <t>758</t>
  </si>
  <si>
    <t>Różne rozliczenia</t>
  </si>
  <si>
    <t>11 011 117,00</t>
  </si>
  <si>
    <t>24 000,00</t>
  </si>
  <si>
    <t>11 035 117,00</t>
  </si>
  <si>
    <t>75814</t>
  </si>
  <si>
    <t>Różne rozliczenia finansowe</t>
  </si>
  <si>
    <t>36 000,00</t>
  </si>
  <si>
    <t>60 000,00</t>
  </si>
  <si>
    <t>15 000,00</t>
  </si>
  <si>
    <t>22 000,00</t>
  </si>
  <si>
    <t>37 000,00</t>
  </si>
  <si>
    <t>1 000,00</t>
  </si>
  <si>
    <t>2 000,00</t>
  </si>
  <si>
    <t>801</t>
  </si>
  <si>
    <t>796 248,00</t>
  </si>
  <si>
    <t>7 300,00</t>
  </si>
  <si>
    <t>803 548,00</t>
  </si>
  <si>
    <t>80101</t>
  </si>
  <si>
    <t>Szkoły podstawowe</t>
  </si>
  <si>
    <t>4 600,00</t>
  </si>
  <si>
    <t>11 900,00</t>
  </si>
  <si>
    <t>1 900,00</t>
  </si>
  <si>
    <t>9 200,00</t>
  </si>
  <si>
    <t>357 990,00</t>
  </si>
  <si>
    <t>- 1 858,00</t>
  </si>
  <si>
    <t>356 132,00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</si>
  <si>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</si>
  <si>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</si>
  <si>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15 051,00</t>
  </si>
  <si>
    <t>13 193,00</t>
  </si>
  <si>
    <t>2030</t>
  </si>
  <si>
    <t>Dotacje celowe otrzymane z budżetu państwa na realizację własnych zadań bieżących gmin (związków gmin, związków powiatowo-gminnych)</t>
  </si>
  <si>
    <t>8 526,00</t>
  </si>
  <si>
    <t>6 668,00</t>
  </si>
  <si>
    <t>100 605,00</t>
  </si>
  <si>
    <t>115 605,00</t>
  </si>
  <si>
    <t>90004</t>
  </si>
  <si>
    <t>Utrzymanie zieleni w miastach i gminach</t>
  </si>
  <si>
    <t>2460</t>
  </si>
  <si>
    <t>Środki otrzymane od pozostałych jednostek zaliczanych do sektora finansów publicznych na realizacje zadań bieżących jednostek zaliczanych do sektora finansów publicznych</t>
  </si>
  <si>
    <t>35 664 904,32</t>
  </si>
  <si>
    <t>95 853,00</t>
  </si>
  <si>
    <t>35 760 757,32</t>
  </si>
  <si>
    <t>Zmiana planu dochodów  budżetu gminy na 2017r.</t>
  </si>
  <si>
    <t>(zmiana załącznika Nr 1 do Uchwały Nr XXIII/162/2016  Rady Gminy Kleszczewo z dnia 21 grudnia 2016r.)</t>
  </si>
  <si>
    <t>dochody bieżace</t>
  </si>
  <si>
    <t>z tytułu dotacji i środków na finansowanie wydatków na realizację zadań finansowanych z udziałem środków, o których mowa w art..5 ust.1 pkt 2 i 3</t>
  </si>
  <si>
    <t>dochody majątkowe</t>
  </si>
  <si>
    <t>Rolnictwo i łowiectwo</t>
  </si>
  <si>
    <t>4 985 908,32</t>
  </si>
  <si>
    <t>Infrastruktura wodociągowa i sanitacyjna wsi</t>
  </si>
  <si>
    <t>4 642 250,00</t>
  </si>
  <si>
    <t>6010</t>
  </si>
  <si>
    <t>Wydatki na zakup i objęcie akcji, wniesienie wkładów do spółek prawa handlowego oraz na uzupełnienie funduszy statutowych banków państwowych i innych instytucji finansowych</t>
  </si>
  <si>
    <t>4 550 000,00</t>
  </si>
  <si>
    <t>3 701 377,34</t>
  </si>
  <si>
    <t>66 000,00</t>
  </si>
  <si>
    <t>Zakup usług pozostałych</t>
  </si>
  <si>
    <t>56 190,00</t>
  </si>
  <si>
    <t>2 836 627,34</t>
  </si>
  <si>
    <t>50 000,00</t>
  </si>
  <si>
    <t>4270</t>
  </si>
  <si>
    <t>Zakup usług remontowych</t>
  </si>
  <si>
    <t>392 569,25</t>
  </si>
  <si>
    <t>- 50 000,00</t>
  </si>
  <si>
    <t>342 569,25</t>
  </si>
  <si>
    <t>- 20 000,00</t>
  </si>
  <si>
    <t>1 533 101,00</t>
  </si>
  <si>
    <t>16 700,00</t>
  </si>
  <si>
    <t>750</t>
  </si>
  <si>
    <t>Administracja publiczna</t>
  </si>
  <si>
    <t>2 717 559,00</t>
  </si>
  <si>
    <t>2 697 559,00</t>
  </si>
  <si>
    <t>75075</t>
  </si>
  <si>
    <t>Promocja jednostek samorządu terytorialnego</t>
  </si>
  <si>
    <t>126 698,00</t>
  </si>
  <si>
    <t>106 698,00</t>
  </si>
  <si>
    <t>4190</t>
  </si>
  <si>
    <t>Nagrody konkursowe</t>
  </si>
  <si>
    <t>700,00</t>
  </si>
  <si>
    <t>201,00</t>
  </si>
  <si>
    <t>901,00</t>
  </si>
  <si>
    <t>15 800,00</t>
  </si>
  <si>
    <t>- 1 146,00</t>
  </si>
  <si>
    <t>14 654,00</t>
  </si>
  <si>
    <t>109 698,00</t>
  </si>
  <si>
    <t>- 19 055,00</t>
  </si>
  <si>
    <t>90 643,00</t>
  </si>
  <si>
    <t>15 591 975,00</t>
  </si>
  <si>
    <t>2 532 915,00</t>
  </si>
  <si>
    <t>18 124 890,00</t>
  </si>
  <si>
    <t>5 935 636,00</t>
  </si>
  <si>
    <t>3020</t>
  </si>
  <si>
    <t>Wydatki osobowe niezaliczone do wynagrodzeń</t>
  </si>
  <si>
    <t>210 302,00</t>
  </si>
  <si>
    <t>1 918,00</t>
  </si>
  <si>
    <t>212 220,00</t>
  </si>
  <si>
    <t>4010</t>
  </si>
  <si>
    <t>Wynagrodzenia osobowe pracowników</t>
  </si>
  <si>
    <t>2 512 725,00</t>
  </si>
  <si>
    <t>25 361,00</t>
  </si>
  <si>
    <t>2 538 086,00</t>
  </si>
  <si>
    <t>500 332,00</t>
  </si>
  <si>
    <t>4 690,00</t>
  </si>
  <si>
    <t>505 022,00</t>
  </si>
  <si>
    <t>71 005,00</t>
  </si>
  <si>
    <t>512,00</t>
  </si>
  <si>
    <t>71 517,00</t>
  </si>
  <si>
    <t>67 283,00</t>
  </si>
  <si>
    <t>- 1 500,00</t>
  </si>
  <si>
    <t>65 783,00</t>
  </si>
  <si>
    <t>17 256,00</t>
  </si>
  <si>
    <t>5 200,00</t>
  </si>
  <si>
    <t>22 456,00</t>
  </si>
  <si>
    <t>150 657,00</t>
  </si>
  <si>
    <t>614,00</t>
  </si>
  <si>
    <t>151 271,00</t>
  </si>
  <si>
    <t>774 000,00</t>
  </si>
  <si>
    <t>80104</t>
  </si>
  <si>
    <t xml:space="preserve">Przedszkola </t>
  </si>
  <si>
    <t>3 784 274,00</t>
  </si>
  <si>
    <t>13 008,00</t>
  </si>
  <si>
    <t>3 797 282,00</t>
  </si>
  <si>
    <t>90 163,00</t>
  </si>
  <si>
    <t>750,00</t>
  </si>
  <si>
    <t>90 913,00</t>
  </si>
  <si>
    <t>1 100 400,00</t>
  </si>
  <si>
    <t>9 480,00</t>
  </si>
  <si>
    <t>1 109 880,00</t>
  </si>
  <si>
    <t>219 033,00</t>
  </si>
  <si>
    <t>1 762,00</t>
  </si>
  <si>
    <t>220 795,00</t>
  </si>
  <si>
    <t>31 199,00</t>
  </si>
  <si>
    <t>190,00</t>
  </si>
  <si>
    <t>31 389,00</t>
  </si>
  <si>
    <t>66 308,00</t>
  </si>
  <si>
    <t>826,00</t>
  </si>
  <si>
    <t>67 134,00</t>
  </si>
  <si>
    <t>80110</t>
  </si>
  <si>
    <t>Gimnazja</t>
  </si>
  <si>
    <t>2 300 387,00</t>
  </si>
  <si>
    <t>24 771,00</t>
  </si>
  <si>
    <t>2 325 158,00</t>
  </si>
  <si>
    <t>114 521,00</t>
  </si>
  <si>
    <t>1 282,00</t>
  </si>
  <si>
    <t>115 803,00</t>
  </si>
  <si>
    <t>1 490 299,00</t>
  </si>
  <si>
    <t>16 445,00</t>
  </si>
  <si>
    <t>1 506 744,00</t>
  </si>
  <si>
    <t>297 035,00</t>
  </si>
  <si>
    <t>3 055,00</t>
  </si>
  <si>
    <t>300 090,00</t>
  </si>
  <si>
    <t>42 597,00</t>
  </si>
  <si>
    <t>355,00</t>
  </si>
  <si>
    <t>42 952,00</t>
  </si>
  <si>
    <t>7 276,00</t>
  </si>
  <si>
    <t>3 387,00</t>
  </si>
  <si>
    <t>10 663,00</t>
  </si>
  <si>
    <t>79 717,00</t>
  </si>
  <si>
    <t>247,00</t>
  </si>
  <si>
    <t>79 964,00</t>
  </si>
  <si>
    <t>80146</t>
  </si>
  <si>
    <t>Dokształcanie i doskonalenie nauczycieli</t>
  </si>
  <si>
    <t>49 930,00</t>
  </si>
  <si>
    <t>- 9 500,00</t>
  </si>
  <si>
    <t>40 430,00</t>
  </si>
  <si>
    <t>- 500,00</t>
  </si>
  <si>
    <t>2 500,00</t>
  </si>
  <si>
    <t>8 000,00</t>
  </si>
  <si>
    <t>- 2 500,00</t>
  </si>
  <si>
    <t>5 500,00</t>
  </si>
  <si>
    <t>9 000,00</t>
  </si>
  <si>
    <t>8 500,00</t>
  </si>
  <si>
    <t>4410</t>
  </si>
  <si>
    <t>Podróże służbowe krajowe</t>
  </si>
  <si>
    <t>4700</t>
  </si>
  <si>
    <t xml:space="preserve">Szkolenia pracowników niebędących członkami korpusu służby cywilnej </t>
  </si>
  <si>
    <t>27 430,00</t>
  </si>
  <si>
    <t>- 4 500,00</t>
  </si>
  <si>
    <t>22 930,00</t>
  </si>
  <si>
    <t>80148</t>
  </si>
  <si>
    <t>Stołówki szkolne i przedszkolne</t>
  </si>
  <si>
    <t>327 509,00</t>
  </si>
  <si>
    <t>6 647,00</t>
  </si>
  <si>
    <t>334 156,00</t>
  </si>
  <si>
    <t>13 297,00</t>
  </si>
  <si>
    <t>- 3 000,00</t>
  </si>
  <si>
    <t>10 297,00</t>
  </si>
  <si>
    <t>7 677,00</t>
  </si>
  <si>
    <t>7 177,00</t>
  </si>
  <si>
    <t>8 441,00</t>
  </si>
  <si>
    <t>1 147,00</t>
  </si>
  <si>
    <t>9 588,00</t>
  </si>
  <si>
    <t>80195</t>
  </si>
  <si>
    <t>Pozostała działalność</t>
  </si>
  <si>
    <t>439 343,00</t>
  </si>
  <si>
    <t>115 100,00</t>
  </si>
  <si>
    <t>51 633,00</t>
  </si>
  <si>
    <t>16,00</t>
  </si>
  <si>
    <t>51 649,00</t>
  </si>
  <si>
    <t>1 385 728,00</t>
  </si>
  <si>
    <t>1 383 870,00</t>
  </si>
  <si>
    <t>17 184,00</t>
  </si>
  <si>
    <t>15 326,00</t>
  </si>
  <si>
    <t>4130</t>
  </si>
  <si>
    <t>Składki na ubezpieczenie zdrowotne</t>
  </si>
  <si>
    <t>85295</t>
  </si>
  <si>
    <t>36 046,00</t>
  </si>
  <si>
    <t>150,00</t>
  </si>
  <si>
    <t>852,00</t>
  </si>
  <si>
    <t>3 823,00</t>
  </si>
  <si>
    <t>- 1 002,00</t>
  </si>
  <si>
    <t>2 821,00</t>
  </si>
  <si>
    <t>854</t>
  </si>
  <si>
    <t>Edukacyjna opieka wychowawcza</t>
  </si>
  <si>
    <t>287 172,00</t>
  </si>
  <si>
    <t>- 1 904,00</t>
  </si>
  <si>
    <t>285 268,00</t>
  </si>
  <si>
    <t>85401</t>
  </si>
  <si>
    <t>Świetlice szkolne</t>
  </si>
  <si>
    <t>241 717,00</t>
  </si>
  <si>
    <t>- 1 317,00</t>
  </si>
  <si>
    <t>240 400,00</t>
  </si>
  <si>
    <t>4 512,00</t>
  </si>
  <si>
    <t>48,00</t>
  </si>
  <si>
    <t>4 560,00</t>
  </si>
  <si>
    <t>175 055,00</t>
  </si>
  <si>
    <t>965,00</t>
  </si>
  <si>
    <t>176 020,00</t>
  </si>
  <si>
    <t>32 677,00</t>
  </si>
  <si>
    <t>170,00</t>
  </si>
  <si>
    <t>32 847,00</t>
  </si>
  <si>
    <t>9 070,00</t>
  </si>
  <si>
    <t>- 2 000,00</t>
  </si>
  <si>
    <t>7 070,00</t>
  </si>
  <si>
    <t>1 245,00</t>
  </si>
  <si>
    <t>745,00</t>
  </si>
  <si>
    <t>85446</t>
  </si>
  <si>
    <t>1 750,00</t>
  </si>
  <si>
    <t>- 587,00</t>
  </si>
  <si>
    <t>1 163,00</t>
  </si>
  <si>
    <t>4 856 693,91</t>
  </si>
  <si>
    <t>153 910,55</t>
  </si>
  <si>
    <t>168 910,55</t>
  </si>
  <si>
    <t>111 171,39</t>
  </si>
  <si>
    <t>126 171,39</t>
  </si>
  <si>
    <t>3 173 551,00</t>
  </si>
  <si>
    <t>1 923 561,00</t>
  </si>
  <si>
    <t>6210</t>
  </si>
  <si>
    <t>Dotacje celowe z budżetu na finansowanie lub dofinansowanie kosztów realizacji inwestycji i zakupów inwestycyjnych samorządowych zakładów budżetowych</t>
  </si>
  <si>
    <t>1 249 990,00</t>
  </si>
  <si>
    <t>- 1 176 990,00</t>
  </si>
  <si>
    <t>73 000,00</t>
  </si>
  <si>
    <t>921</t>
  </si>
  <si>
    <t>Kultura i ochrona dziedzictwa narodowego</t>
  </si>
  <si>
    <t>1 384 071,92</t>
  </si>
  <si>
    <t>1 434 071,92</t>
  </si>
  <si>
    <t>92114</t>
  </si>
  <si>
    <t>Pozostałe instytucje kultury</t>
  </si>
  <si>
    <t>983 241,00</t>
  </si>
  <si>
    <t>1 033 241,00</t>
  </si>
  <si>
    <t>2480</t>
  </si>
  <si>
    <t>Dotacja podmiotowa z budżetu dla samorządowej instytucji kultury</t>
  </si>
  <si>
    <t>926</t>
  </si>
  <si>
    <t>Kultura fizyczna</t>
  </si>
  <si>
    <t>1 349 607,92</t>
  </si>
  <si>
    <t>8 600,00</t>
  </si>
  <si>
    <t>1 358 207,92</t>
  </si>
  <si>
    <t>92695</t>
  </si>
  <si>
    <t>28 700,00</t>
  </si>
  <si>
    <t>37 300,00</t>
  </si>
  <si>
    <t>46 572 250,08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</si>
  <si>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</si>
  <si>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</si>
  <si>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</si>
  <si>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</si>
  <si>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</si>
  <si>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</si>
  <si>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</si>
  <si>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</si>
  <si>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</si>
  <si>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</si>
  <si>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</si>
  <si>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</si>
  <si>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</si>
  <si>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</si>
  <si>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</si>
  <si>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</si>
  <si>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</si>
  <si>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</si>
  <si>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</si>
  <si>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Opracowanie dokumentacji modernizacji SUW w Gowarzewie oraz budowa zbiornika retencyjnego dla SUW w Gowarzewie.</t>
  </si>
  <si>
    <t>Budowa studni głębinowej dla UW w Gowarzewie. Opracowanie operatu wodnoprawnego dla nowej studni głębinowej.</t>
  </si>
  <si>
    <t>Budowa sieci wodociągowej w ulicy Gospodarczej w Tulcach.</t>
  </si>
  <si>
    <t xml:space="preserve">Opracowanie dokumentacji modernizacji SUW w Kleszczewie, w tym budowy układu dwustopniowej dostawy wody do sieci wodociągowej. </t>
  </si>
  <si>
    <t>Modernizacja i rozbudowa zaplecza technicznego Zakładu Komunalnego w kleszczewie do obsługi i konserwacji taboru komunikacji Gminy Kleszczewo</t>
  </si>
  <si>
    <t>Kanalizacja sanitarna tłoczna w Krzyżownikach na działkach 24/1, 25/1, 34/4, 96/1, 26, 80/18 i sieci wodociągowej na działce 103</t>
  </si>
  <si>
    <t>do Uchwały  Nr  XXXII/233/2017</t>
  </si>
  <si>
    <t>1.249.990,00                      -1.176.990,00                  =73.000,00</t>
  </si>
  <si>
    <t>do Uchwały Nr XXXII/233/2017</t>
  </si>
  <si>
    <t>z dnia  28 czerwca 2017r.</t>
  </si>
  <si>
    <t>300        +201                  =501</t>
  </si>
  <si>
    <t>2000                              -801                                     =1.199</t>
  </si>
  <si>
    <t>700                           +600                              =1.300</t>
  </si>
  <si>
    <t>+222                          =222</t>
  </si>
  <si>
    <t>960                          -222                              =738</t>
  </si>
  <si>
    <t>Załącznik Nr 5</t>
  </si>
  <si>
    <t>1500                              -567                          =933</t>
  </si>
  <si>
    <t>1.800                                              +567                                 =2.367</t>
  </si>
  <si>
    <t>Przewodniczący Rady Gminy</t>
  </si>
  <si>
    <t xml:space="preserve">         Henryk Lesiński</t>
  </si>
  <si>
    <t xml:space="preserve"> z dnia  28 czerwca  2017r.</t>
  </si>
  <si>
    <t>(zmiana załącznika Nr 4 do Uchwały Nr XXIII/162/2016  Rady Gminy Kleszczewo z dnia 21 grudnia 2016r.)</t>
  </si>
  <si>
    <t>Dotacje celowe otrzymane z powiatu  na inwestycje i zakupy inwestycyjne realizowane na podstawie porozumień (umów) między jednostkami samorządu terytorialnego</t>
  </si>
  <si>
    <t>Projekt budowy zintegrowanego węzła przesiadkowego w Kleszczewie</t>
  </si>
  <si>
    <t>Załącznik Nr 6</t>
  </si>
  <si>
    <t>3.000                                 -3000             =0</t>
  </si>
  <si>
    <t>5 000                         +3.000                     =8.000</t>
  </si>
  <si>
    <t>Projekt budowy sieci kanalizacji sanitarnej  Gowarzewo - Komorniki</t>
  </si>
  <si>
    <t>Promocja sołectwa, bezpieczeństwo mieszkańców oraz utrzymanie czystości i porządku - Fundusz sołecki - Tulce 8.000 +Gmina pozostałe środki 2.200</t>
  </si>
  <si>
    <t>- 4 550 000,00</t>
  </si>
  <si>
    <t>980 290,00</t>
  </si>
  <si>
    <t>1 046 290,00</t>
  </si>
  <si>
    <t>924 100,00</t>
  </si>
  <si>
    <t>10 000,00</t>
  </si>
  <si>
    <t>2 846 627,34</t>
  </si>
  <si>
    <t>2 177 458,09</t>
  </si>
  <si>
    <t>2 187 458,09</t>
  </si>
  <si>
    <t>2300</t>
  </si>
  <si>
    <t>Wpłaty jednostek na państwowy fundusz celowy</t>
  </si>
  <si>
    <t>2 557 845,00</t>
  </si>
  <si>
    <t>8 493 481,00</t>
  </si>
  <si>
    <t>2 521 050,00</t>
  </si>
  <si>
    <t>3 295 050,00</t>
  </si>
  <si>
    <t>- 59 856,00</t>
  </si>
  <si>
    <t>379 487,00</t>
  </si>
  <si>
    <t>- 59 872,00</t>
  </si>
  <si>
    <t>55 228,00</t>
  </si>
  <si>
    <t>90003</t>
  </si>
  <si>
    <t>Oczyszczanie miast i wsi</t>
  </si>
  <si>
    <t>314 560,40</t>
  </si>
  <si>
    <t>- 2 200,00</t>
  </si>
  <si>
    <t>312 360,40</t>
  </si>
  <si>
    <t>268 760,40</t>
  </si>
  <si>
    <t>266 560,40</t>
  </si>
  <si>
    <t>- 2 049 990,00</t>
  </si>
  <si>
    <t>1 123 561,00</t>
  </si>
  <si>
    <t>- 873 000,00</t>
  </si>
  <si>
    <t>1 050 561,00</t>
  </si>
  <si>
    <t>90095</t>
  </si>
  <si>
    <t>308 596,11</t>
  </si>
  <si>
    <t>2 200,00</t>
  </si>
  <si>
    <t>310 796,11</t>
  </si>
  <si>
    <t>11 500,00</t>
  </si>
  <si>
    <t>20 064,95</t>
  </si>
  <si>
    <t>25 264,95</t>
  </si>
  <si>
    <t>9 800,00</t>
  </si>
  <si>
    <t>1 245 607,92</t>
  </si>
  <si>
    <t>1.923.561,00   - 873.000,00                        =1.050.561,00</t>
  </si>
  <si>
    <t>14.700                           -8.388                =6.312</t>
  </si>
  <si>
    <t>+8.388                        =8.388</t>
  </si>
  <si>
    <t>Przebudowa sieci wodociągowej w ul. Swarzędzkiej w Gowarzewie</t>
  </si>
  <si>
    <t>Budowa sieci wodociągowej na ul. Kleszczewskiej oraz połączenie z siecią na ul Czereśniowej w Gowarzewie</t>
  </si>
  <si>
    <t>Opracowanie projektu i wykonanie kanalizacji sanitarnej w Kleszczewie ul. Owocow i Krótka, w Poklatkach nowe działki oraz w Bylinie od ul. Sportowej w Kleszczewie</t>
  </si>
  <si>
    <t>Połączenie sieci wodociągowej z SUW Krerowo z siecią wodociągową w Komornikach</t>
  </si>
  <si>
    <t>Projekt sieci wodociągowej  i kanalizacji sanitarnej w ul Kasztanowej + połączenie z siecią na ul Gospodarczej  w Tulcach</t>
  </si>
  <si>
    <t>Kanalizacja sanitarna w Gowarzewie ul. Siekierecka etap II a</t>
  </si>
  <si>
    <t>Kanalizacja sanitarna w Gowarzewie ul. Swarzędzka</t>
  </si>
  <si>
    <t>Kanalizacja sanitarna w Gowarzewie ul. Siekierecka etap I (ul. Swarzędzka, Kleszczewska, Tulecka)</t>
  </si>
  <si>
    <t>4 048 710,00</t>
  </si>
  <si>
    <t>9 034 618,32</t>
  </si>
  <si>
    <t>8 690 960,00</t>
  </si>
  <si>
    <t>8 598 710,00</t>
  </si>
  <si>
    <t>990 290,00</t>
  </si>
  <si>
    <t>4 691 667,34</t>
  </si>
  <si>
    <t>- 1 534 990,00</t>
  </si>
  <si>
    <t>3 321 703,91</t>
  </si>
  <si>
    <t>90015</t>
  </si>
  <si>
    <t>Oświetlenie ulic, placów i dróg</t>
  </si>
  <si>
    <t>843 075,85</t>
  </si>
  <si>
    <t>500 000,00</t>
  </si>
  <si>
    <t>1 343 075,85</t>
  </si>
  <si>
    <t>421 575,85</t>
  </si>
  <si>
    <t>921 575,85</t>
  </si>
  <si>
    <t>7.600               -3.333             =4.267</t>
  </si>
  <si>
    <t>1.500          +3.333               =4.833</t>
  </si>
  <si>
    <t>Zakup ciężkiego samochodu ratowniczo - gaśniczego wraz z wyposażeniem dla OSP w Gowarzewie</t>
  </si>
  <si>
    <t>zakup gruntu w Gowarzewie pod przepompownię ścieków</t>
  </si>
  <si>
    <t>70004</t>
  </si>
  <si>
    <t>Różne jednostki obsługi gospodarki mieszkaniowej</t>
  </si>
  <si>
    <t>38 000,00</t>
  </si>
  <si>
    <t>- 3 360,00</t>
  </si>
  <si>
    <t>34 640,00</t>
  </si>
  <si>
    <t>4600</t>
  </si>
  <si>
    <t>Kary, odszkodowania i grzywny wypłacane na rzecz osób prawnych i innych jednostek organizacyjnych</t>
  </si>
  <si>
    <t>21 000,00</t>
  </si>
  <si>
    <t>17 640,00</t>
  </si>
  <si>
    <t>- 16 640,00</t>
  </si>
  <si>
    <t>1 498 461,00</t>
  </si>
  <si>
    <t>3 360,00</t>
  </si>
  <si>
    <t>652 000,00</t>
  </si>
  <si>
    <t>1 341 792,67</t>
  </si>
  <si>
    <t>75412</t>
  </si>
  <si>
    <t>Ochotnicze straże pożarne</t>
  </si>
  <si>
    <t>575 442,67</t>
  </si>
  <si>
    <t>650 000,00</t>
  </si>
  <si>
    <t>1 225 442,67</t>
  </si>
  <si>
    <t>360 000,00</t>
  </si>
  <si>
    <t>1 010 000,00</t>
  </si>
  <si>
    <t>11 721,00</t>
  </si>
  <si>
    <t>21 521,00</t>
  </si>
  <si>
    <t>- 11 721,00</t>
  </si>
  <si>
    <t>1 233 886,92</t>
  </si>
  <si>
    <t>6 703 763,00</t>
  </si>
  <si>
    <t>53 276 013,08</t>
  </si>
  <si>
    <t>Plan przychodów i kosztów samorządowego zakładu budżetowego oraz plany dochodów i wydatków rachunku dochodów jednostek, o których mowa w art.  223 ust. 1 ufp.</t>
  </si>
  <si>
    <t>(zmiana załącznika Nr 7 do Uchwały Nr XXIII/162/2016  Rady Gminy Kleszczewo z dnia 21 grudnia 2016r.)</t>
  </si>
  <si>
    <t>Lp</t>
  </si>
  <si>
    <t>Wyszczególnienie</t>
  </si>
  <si>
    <t>Plan środków obrotowych na dzień 01.01.2017r.</t>
  </si>
  <si>
    <t>Przychody</t>
  </si>
  <si>
    <t>Koszty</t>
  </si>
  <si>
    <t>Plan środków obrotowych na dzień 31.12.2017r</t>
  </si>
  <si>
    <t>w tym dotacje z budżetu</t>
  </si>
  <si>
    <t xml:space="preserve"> 1. </t>
  </si>
  <si>
    <t>Ogółem samorządowy zakład budżetowy</t>
  </si>
  <si>
    <t>1.1</t>
  </si>
  <si>
    <t xml:space="preserve">1. Zakład Komunalny w Kleszczewie w tym:                              </t>
  </si>
  <si>
    <t xml:space="preserve"> - dotacja przedmiotowa</t>
  </si>
  <si>
    <t>1.2</t>
  </si>
  <si>
    <t>- dotacja celowa</t>
  </si>
  <si>
    <t>II</t>
  </si>
  <si>
    <t>Rachunek dochodów jednostek, o których mowa w art. 223 ust. 1                                                                           (Zespół Szkół Kleszczewo i Zespół Szkół Tulce)</t>
  </si>
  <si>
    <t>0670</t>
  </si>
  <si>
    <t>Wpływy z opłat za korzystanie z wyżywienia w jednostkach realizujących zadania z zakresu wychowania przedszkolnego</t>
  </si>
  <si>
    <t>0830</t>
  </si>
  <si>
    <t>Wpływy z usług</t>
  </si>
  <si>
    <t>Pozostałe dochody</t>
  </si>
  <si>
    <t>Zakup środków żywności</t>
  </si>
  <si>
    <t>Pozostałe odsetki</t>
  </si>
  <si>
    <t xml:space="preserve">                             Razem</t>
  </si>
  <si>
    <t>Załącznik Nr 7</t>
  </si>
  <si>
    <t>Zakres i kwoty dotacji przedmiotowych  dla samorządowego zakładu budżetowego na 2017r.</t>
  </si>
  <si>
    <t>(zmiana załącznika Nr 8 do Uchwały Nr XXIII/162/2016  Rady Gminy Kleszczewo z dnia 21 grudnia 2016r.)</t>
  </si>
  <si>
    <t>Dotacje przedmiotowe dla Zakładu Komunalnego w Kleszczewie</t>
  </si>
  <si>
    <t>Zakres dotacji</t>
  </si>
  <si>
    <t>Prowadzenie komunikacji autobusowej</t>
  </si>
  <si>
    <t>Dotacje celowe dla Zakładu Komunalnego w Kleszczewie</t>
  </si>
  <si>
    <t xml:space="preserve"> Przewodniczący Rady Gminy</t>
  </si>
  <si>
    <t xml:space="preserve">          Henryk Lesiński</t>
  </si>
  <si>
    <t>do Uchwały  Nr XXXII/233/2017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</si>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</sst>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8.5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 CE"/>
      <family val="2"/>
    </font>
    <font>
      <sz val="8.5"/>
      <color theme="1"/>
      <name val="Czcionka tekstu podstawowego"/>
      <family val="2"/>
    </font>
    <font>
      <sz val="8.5"/>
      <color indexed="8"/>
      <name val="Czcionka tekstu podstawowego"/>
      <family val="2"/>
    </font>
    <font>
      <sz val="8.5"/>
      <color rgb="FFFF0000"/>
      <name val="Czcionka tekstu podstawowego"/>
      <family val="2"/>
    </font>
    <font>
      <sz val="8.5"/>
      <name val="Czcionka tekstu podstawowego"/>
      <family val="2"/>
    </font>
    <font>
      <sz val="11"/>
      <color rgb="FFFF0000"/>
      <name val="Czcionka tekstu podstawowego"/>
      <family val="2"/>
    </font>
    <font>
      <b/>
      <sz val="8.5"/>
      <name val="Arial CE"/>
      <family val="2"/>
    </font>
    <font>
      <b/>
      <sz val="8.5"/>
      <color indexed="8"/>
      <name val="Czcionka tekstu podstawowego"/>
      <family val="2"/>
    </font>
    <font>
      <b/>
      <sz val="8.5"/>
      <color theme="1"/>
      <name val="Arial CE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8.5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sz val="9"/>
      <color rgb="FFFF0000"/>
      <name val="Times New Roman"/>
      <family val="1"/>
    </font>
    <font>
      <sz val="9"/>
      <name val="Arial CE"/>
      <family val="2"/>
    </font>
    <font>
      <sz val="10"/>
      <color indexed="8"/>
      <name val="Times New Roman"/>
      <family val="1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name val="Calibri"/>
      <family val="2"/>
      <scheme val="minor"/>
    </font>
    <font>
      <sz val="10"/>
      <name val="Czcionka tekstu podstawowego"/>
      <family val="2"/>
    </font>
    <font>
      <sz val="10"/>
      <color theme="1"/>
      <name val="Calibri"/>
      <family val="2"/>
      <scheme val="minor"/>
    </font>
    <font>
      <sz val="11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1"/>
      <name val="Czcionka tekstu podstawowego"/>
      <family val="2"/>
    </font>
    <font>
      <b/>
      <sz val="10"/>
      <color indexed="8"/>
      <name val="Times New Roman"/>
      <family val="1"/>
    </font>
    <font>
      <b/>
      <sz val="11"/>
      <color theme="1"/>
      <name val="Czcionka tekstu podstawowego"/>
      <family val="2"/>
    </font>
    <font>
      <sz val="9"/>
      <color indexed="8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 style="hair"/>
      <right style="hair"/>
      <top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/>
    </border>
    <border>
      <left style="hair"/>
      <right style="hair"/>
      <top style="hair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/>
      <bottom style="hair"/>
    </border>
    <border>
      <left/>
      <right/>
      <top style="thin">
        <color indexed="8"/>
      </top>
      <bottom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9">
    <xf numFmtId="0" fontId="0" fillId="0" borderId="0" xfId="0"/>
    <xf numFmtId="0" fontId="2" fillId="2" borderId="0" xfId="0" applyFont="1" applyFill="1" applyAlignment="1">
      <alignment/>
    </xf>
    <xf numFmtId="0" fontId="3" fillId="2" borderId="0" xfId="0" applyFont="1" applyFill="1"/>
    <xf numFmtId="4" fontId="0" fillId="0" borderId="0" xfId="0" applyNumberFormat="1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9" fillId="2" borderId="0" xfId="0" applyFont="1" applyFill="1"/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/>
    <xf numFmtId="4" fontId="9" fillId="2" borderId="3" xfId="0" applyNumberFormat="1" applyFont="1" applyFill="1" applyBorder="1"/>
    <xf numFmtId="49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2" borderId="3" xfId="0" applyNumberFormat="1" applyFont="1" applyFill="1" applyBorder="1"/>
    <xf numFmtId="4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49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left" vertical="center" wrapText="1"/>
      <protection locked="0"/>
    </xf>
    <xf numFmtId="4" fontId="9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4" fontId="9" fillId="2" borderId="5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0" xfId="0" applyFont="1" applyFill="1"/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4" fontId="11" fillId="2" borderId="13" xfId="0" applyNumberFormat="1" applyFont="1" applyFill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 wrapText="1"/>
    </xf>
    <xf numFmtId="4" fontId="9" fillId="2" borderId="15" xfId="0" applyNumberFormat="1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wrapText="1"/>
    </xf>
    <xf numFmtId="4" fontId="11" fillId="2" borderId="17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0" xfId="0" applyFont="1" applyFill="1"/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4" fillId="2" borderId="14" xfId="0" applyFont="1" applyFill="1" applyBorder="1"/>
    <xf numFmtId="4" fontId="9" fillId="2" borderId="14" xfId="0" applyNumberFormat="1" applyFont="1" applyFill="1" applyBorder="1"/>
    <xf numFmtId="0" fontId="11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 wrapText="1"/>
    </xf>
    <xf numFmtId="4" fontId="9" fillId="2" borderId="18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 wrapText="1"/>
    </xf>
    <xf numFmtId="4" fontId="9" fillId="2" borderId="19" xfId="0" applyNumberFormat="1" applyFont="1" applyFill="1" applyBorder="1" applyAlignment="1">
      <alignment vertical="center"/>
    </xf>
    <xf numFmtId="0" fontId="14" fillId="2" borderId="20" xfId="0" applyFont="1" applyFill="1" applyBorder="1"/>
    <xf numFmtId="4" fontId="9" fillId="2" borderId="20" xfId="0" applyNumberFormat="1" applyFont="1" applyFill="1" applyBorder="1"/>
    <xf numFmtId="0" fontId="11" fillId="2" borderId="8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 wrapText="1"/>
    </xf>
    <xf numFmtId="4" fontId="11" fillId="2" borderId="23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4" fontId="10" fillId="2" borderId="10" xfId="0" applyNumberFormat="1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4" fontId="9" fillId="2" borderId="2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  <xf numFmtId="4" fontId="10" fillId="2" borderId="0" xfId="0" applyNumberFormat="1" applyFont="1" applyFill="1"/>
    <xf numFmtId="4" fontId="9" fillId="2" borderId="0" xfId="0" applyNumberFormat="1" applyFont="1" applyFill="1"/>
    <xf numFmtId="4" fontId="16" fillId="2" borderId="0" xfId="0" applyNumberFormat="1" applyFont="1" applyFill="1"/>
    <xf numFmtId="0" fontId="17" fillId="2" borderId="0" xfId="0" applyFont="1" applyFill="1"/>
    <xf numFmtId="0" fontId="16" fillId="2" borderId="0" xfId="0" applyFont="1" applyFill="1"/>
    <xf numFmtId="4" fontId="17" fillId="2" borderId="0" xfId="0" applyNumberFormat="1" applyFont="1" applyFill="1"/>
    <xf numFmtId="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/>
    <xf numFmtId="0" fontId="10" fillId="2" borderId="4" xfId="0" applyFont="1" applyFill="1" applyBorder="1"/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vertical="center" wrapText="1"/>
    </xf>
    <xf numFmtId="0" fontId="10" fillId="2" borderId="14" xfId="0" applyFont="1" applyFill="1" applyBorder="1"/>
    <xf numFmtId="0" fontId="9" fillId="2" borderId="27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 wrapText="1"/>
    </xf>
    <xf numFmtId="4" fontId="9" fillId="2" borderId="27" xfId="0" applyNumberFormat="1" applyFont="1" applyFill="1" applyBorder="1" applyAlignment="1">
      <alignment vertical="center"/>
    </xf>
    <xf numFmtId="4" fontId="9" fillId="2" borderId="27" xfId="0" applyNumberFormat="1" applyFont="1" applyFill="1" applyBorder="1"/>
    <xf numFmtId="0" fontId="9" fillId="2" borderId="1" xfId="0" applyFont="1" applyFill="1" applyBorder="1" applyAlignment="1">
      <alignment wrapText="1"/>
    </xf>
    <xf numFmtId="0" fontId="11" fillId="2" borderId="2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vertical="center" wrapText="1"/>
    </xf>
    <xf numFmtId="4" fontId="11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8" fillId="0" borderId="0" xfId="0" applyFont="1"/>
    <xf numFmtId="4" fontId="11" fillId="2" borderId="16" xfId="0" applyNumberFormat="1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 wrapText="1"/>
    </xf>
    <xf numFmtId="4" fontId="9" fillId="2" borderId="31" xfId="0" applyNumberFormat="1" applyFont="1" applyFill="1" applyBorder="1" applyAlignment="1">
      <alignment vertical="center"/>
    </xf>
    <xf numFmtId="0" fontId="14" fillId="2" borderId="14" xfId="0" applyFont="1" applyFill="1" applyBorder="1"/>
    <xf numFmtId="4" fontId="9" fillId="2" borderId="14" xfId="0" applyNumberFormat="1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 wrapText="1"/>
    </xf>
    <xf numFmtId="4" fontId="9" fillId="2" borderId="27" xfId="0" applyNumberFormat="1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vertical="center" wrapText="1"/>
    </xf>
    <xf numFmtId="4" fontId="11" fillId="2" borderId="33" xfId="0" applyNumberFormat="1" applyFont="1" applyFill="1" applyBorder="1" applyAlignment="1">
      <alignment vertical="center"/>
    </xf>
    <xf numFmtId="0" fontId="4" fillId="2" borderId="0" xfId="0" applyFont="1" applyFill="1"/>
    <xf numFmtId="0" fontId="2" fillId="2" borderId="0" xfId="0" applyFont="1" applyFill="1"/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/>
    <xf numFmtId="0" fontId="5" fillId="2" borderId="0" xfId="0" applyFont="1" applyFill="1" applyAlignment="1">
      <alignment horizontal="center" wrapText="1"/>
    </xf>
    <xf numFmtId="0" fontId="19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wrapText="1"/>
    </xf>
    <xf numFmtId="0" fontId="24" fillId="0" borderId="3" xfId="0" applyFont="1" applyBorder="1"/>
    <xf numFmtId="4" fontId="22" fillId="0" borderId="3" xfId="0" applyNumberFormat="1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49" fontId="23" fillId="0" borderId="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4" fontId="25" fillId="0" borderId="3" xfId="0" applyNumberFormat="1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6" fillId="0" borderId="36" xfId="0" applyFont="1" applyFill="1" applyBorder="1" applyAlignment="1">
      <alignment vertical="center" wrapText="1"/>
    </xf>
    <xf numFmtId="0" fontId="19" fillId="0" borderId="3" xfId="0" applyFont="1" applyBorder="1"/>
    <xf numFmtId="0" fontId="25" fillId="0" borderId="3" xfId="0" applyFont="1" applyFill="1" applyBorder="1" applyAlignment="1">
      <alignment vertical="center" wrapText="1"/>
    </xf>
    <xf numFmtId="4" fontId="27" fillId="0" borderId="3" xfId="0" applyNumberFormat="1" applyFont="1" applyBorder="1"/>
    <xf numFmtId="0" fontId="26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/>
    </xf>
    <xf numFmtId="0" fontId="0" fillId="2" borderId="0" xfId="0" applyFill="1"/>
    <xf numFmtId="0" fontId="24" fillId="2" borderId="0" xfId="0" applyFont="1" applyFill="1"/>
    <xf numFmtId="4" fontId="9" fillId="2" borderId="3" xfId="0" applyNumberFormat="1" applyFont="1" applyFill="1" applyBorder="1" applyAlignment="1">
      <alignment vertical="center"/>
    </xf>
    <xf numFmtId="0" fontId="15" fillId="2" borderId="0" xfId="0" applyFont="1" applyFill="1"/>
    <xf numFmtId="3" fontId="10" fillId="2" borderId="0" xfId="0" applyNumberFormat="1" applyFont="1" applyFill="1"/>
    <xf numFmtId="0" fontId="19" fillId="2" borderId="0" xfId="0" applyFont="1" applyFill="1"/>
    <xf numFmtId="0" fontId="28" fillId="2" borderId="0" xfId="0" applyFont="1" applyFill="1"/>
    <xf numFmtId="0" fontId="30" fillId="0" borderId="0" xfId="0" applyFont="1" applyAlignment="1">
      <alignment wrapText="1"/>
    </xf>
    <xf numFmtId="4" fontId="30" fillId="0" borderId="0" xfId="0" applyNumberFormat="1" applyFont="1"/>
    <xf numFmtId="3" fontId="30" fillId="0" borderId="0" xfId="0" applyNumberFormat="1" applyFont="1"/>
    <xf numFmtId="0" fontId="30" fillId="0" borderId="0" xfId="0" applyFont="1"/>
    <xf numFmtId="0" fontId="30" fillId="2" borderId="0" xfId="0" applyFont="1" applyFill="1"/>
    <xf numFmtId="0" fontId="31" fillId="0" borderId="0" xfId="0" applyFont="1"/>
    <xf numFmtId="0" fontId="33" fillId="0" borderId="0" xfId="0" applyFont="1" applyAlignment="1">
      <alignment horizontal="center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3" xfId="0" applyFont="1" applyBorder="1"/>
    <xf numFmtId="0" fontId="35" fillId="0" borderId="0" xfId="0" applyFont="1"/>
    <xf numFmtId="0" fontId="35" fillId="2" borderId="3" xfId="0" applyFont="1" applyFill="1" applyBorder="1"/>
    <xf numFmtId="0" fontId="35" fillId="2" borderId="3" xfId="0" applyFont="1" applyFill="1" applyBorder="1" applyAlignment="1">
      <alignment horizontal="center"/>
    </xf>
    <xf numFmtId="49" fontId="35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4" fontId="34" fillId="0" borderId="3" xfId="0" applyNumberFormat="1" applyFont="1" applyBorder="1" applyAlignment="1">
      <alignment vertical="center"/>
    </xf>
    <xf numFmtId="4" fontId="35" fillId="0" borderId="3" xfId="0" applyNumberFormat="1" applyFont="1" applyBorder="1" applyAlignment="1">
      <alignment vertical="center"/>
    </xf>
    <xf numFmtId="4" fontId="35" fillId="2" borderId="3" xfId="0" applyNumberFormat="1" applyFont="1" applyFill="1" applyBorder="1" applyAlignment="1">
      <alignment vertical="center"/>
    </xf>
    <xf numFmtId="0" fontId="35" fillId="0" borderId="3" xfId="0" applyFont="1" applyBorder="1" applyAlignment="1">
      <alignment vertical="center" wrapText="1"/>
    </xf>
    <xf numFmtId="4" fontId="35" fillId="0" borderId="3" xfId="0" applyNumberFormat="1" applyFont="1" applyBorder="1" applyAlignment="1">
      <alignment horizontal="right" vertical="center"/>
    </xf>
    <xf numFmtId="0" fontId="35" fillId="0" borderId="37" xfId="0" applyFont="1" applyBorder="1" applyAlignment="1">
      <alignment vertical="center" wrapText="1"/>
    </xf>
    <xf numFmtId="4" fontId="35" fillId="2" borderId="3" xfId="0" applyNumberFormat="1" applyFont="1" applyFill="1" applyBorder="1" applyAlignment="1">
      <alignment horizontal="right" vertical="center" wrapText="1"/>
    </xf>
    <xf numFmtId="49" fontId="35" fillId="2" borderId="3" xfId="0" applyNumberFormat="1" applyFont="1" applyFill="1" applyBorder="1" applyAlignment="1">
      <alignment horizontal="right" vertical="center" wrapText="1"/>
    </xf>
    <xf numFmtId="3" fontId="35" fillId="2" borderId="3" xfId="0" applyNumberFormat="1" applyFont="1" applyFill="1" applyBorder="1" applyAlignment="1">
      <alignment vertical="center"/>
    </xf>
    <xf numFmtId="49" fontId="35" fillId="0" borderId="3" xfId="0" applyNumberFormat="1" applyFont="1" applyBorder="1" applyAlignment="1">
      <alignment horizontal="right" vertical="center" wrapText="1"/>
    </xf>
    <xf numFmtId="4" fontId="35" fillId="0" borderId="3" xfId="0" applyNumberFormat="1" applyFont="1" applyBorder="1" applyAlignment="1">
      <alignment horizontal="right" vertical="center" wrapText="1"/>
    </xf>
    <xf numFmtId="0" fontId="34" fillId="0" borderId="3" xfId="0" applyFont="1" applyBorder="1" applyAlignment="1">
      <alignment horizontal="left" vertical="center" wrapText="1"/>
    </xf>
    <xf numFmtId="4" fontId="35" fillId="0" borderId="3" xfId="0" applyNumberFormat="1" applyFont="1" applyBorder="1" applyAlignment="1">
      <alignment horizontal="center" vertical="center"/>
    </xf>
    <xf numFmtId="4" fontId="35" fillId="2" borderId="3" xfId="0" applyNumberFormat="1" applyFont="1" applyFill="1" applyBorder="1" applyAlignment="1">
      <alignment horizontal="center" vertical="center"/>
    </xf>
    <xf numFmtId="3" fontId="35" fillId="2" borderId="34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 wrapText="1"/>
    </xf>
    <xf numFmtId="0" fontId="35" fillId="0" borderId="20" xfId="0" applyFont="1" applyBorder="1" applyAlignment="1">
      <alignment vertical="center" wrapText="1"/>
    </xf>
    <xf numFmtId="0" fontId="13" fillId="2" borderId="36" xfId="0" applyFont="1" applyFill="1" applyBorder="1" applyAlignment="1">
      <alignment horizontal="center"/>
    </xf>
    <xf numFmtId="49" fontId="35" fillId="2" borderId="3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4" fontId="37" fillId="0" borderId="3" xfId="0" applyNumberFormat="1" applyFont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35" fillId="0" borderId="14" xfId="0" applyNumberFormat="1" applyFont="1" applyBorder="1" applyAlignment="1">
      <alignment vertical="center"/>
    </xf>
    <xf numFmtId="4" fontId="35" fillId="2" borderId="14" xfId="0" applyNumberFormat="1" applyFont="1" applyFill="1" applyBorder="1" applyAlignment="1">
      <alignment vertical="center"/>
    </xf>
    <xf numFmtId="4" fontId="35" fillId="2" borderId="14" xfId="0" applyNumberFormat="1" applyFont="1" applyFill="1" applyBorder="1" applyAlignment="1">
      <alignment horizontal="right" vertical="center" wrapText="1"/>
    </xf>
    <xf numFmtId="4" fontId="38" fillId="0" borderId="3" xfId="0" applyNumberFormat="1" applyFont="1" applyBorder="1"/>
    <xf numFmtId="3" fontId="34" fillId="0" borderId="3" xfId="0" applyNumberFormat="1" applyFont="1" applyBorder="1" applyAlignment="1">
      <alignment vertical="center"/>
    </xf>
    <xf numFmtId="4" fontId="34" fillId="2" borderId="3" xfId="0" applyNumberFormat="1" applyFont="1" applyFill="1" applyBorder="1" applyAlignment="1">
      <alignment vertical="center"/>
    </xf>
    <xf numFmtId="4" fontId="31" fillId="0" borderId="0" xfId="0" applyNumberFormat="1" applyFont="1"/>
    <xf numFmtId="3" fontId="35" fillId="0" borderId="3" xfId="0" applyNumberFormat="1" applyFont="1" applyBorder="1" applyAlignment="1">
      <alignment vertical="center"/>
    </xf>
    <xf numFmtId="4" fontId="36" fillId="0" borderId="3" xfId="0" applyNumberFormat="1" applyFont="1" applyBorder="1"/>
    <xf numFmtId="0" fontId="30" fillId="0" borderId="38" xfId="0" applyFont="1" applyBorder="1" applyAlignment="1">
      <alignment vertical="center" wrapText="1"/>
    </xf>
    <xf numFmtId="4" fontId="30" fillId="0" borderId="38" xfId="0" applyNumberFormat="1" applyFont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2" borderId="38" xfId="0" applyFont="1" applyFill="1" applyBorder="1" applyAlignment="1">
      <alignment vertical="center"/>
    </xf>
    <xf numFmtId="0" fontId="31" fillId="0" borderId="38" xfId="0" applyFont="1" applyBorder="1"/>
    <xf numFmtId="0" fontId="31" fillId="0" borderId="36" xfId="0" applyFont="1" applyBorder="1"/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 wrapText="1"/>
    </xf>
    <xf numFmtId="4" fontId="30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3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0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40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4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4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4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42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4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4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4" fontId="7" fillId="2" borderId="3" xfId="0" applyNumberFormat="1" applyFont="1" applyFill="1" applyBorder="1"/>
    <xf numFmtId="4" fontId="44" fillId="2" borderId="3" xfId="0" applyNumberFormat="1" applyFont="1" applyFill="1" applyBorder="1"/>
    <xf numFmtId="4" fontId="7" fillId="2" borderId="3" xfId="0" applyNumberFormat="1" applyFont="1" applyFill="1" applyBorder="1" applyAlignment="1">
      <alignment vertical="center"/>
    </xf>
    <xf numFmtId="4" fontId="44" fillId="2" borderId="3" xfId="0" applyNumberFormat="1" applyFont="1" applyFill="1" applyBorder="1" applyAlignment="1">
      <alignment vertical="center"/>
    </xf>
    <xf numFmtId="49" fontId="45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46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" fontId="7" fillId="2" borderId="34" xfId="0" applyNumberFormat="1" applyFont="1" applyFill="1" applyBorder="1" applyAlignment="1">
      <alignment vertical="center"/>
    </xf>
    <xf numFmtId="49" fontId="0" fillId="0" borderId="0" xfId="0" applyNumberFormat="1"/>
    <xf numFmtId="2" fontId="0" fillId="0" borderId="0" xfId="0" applyNumberFormat="1"/>
    <xf numFmtId="49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0" applyNumberFormat="1" applyFont="1" applyFill="1" applyBorder="1" applyAlignment="1" applyProtection="1">
      <alignment horizontal="left" vertical="center" wrapText="1"/>
      <protection locked="0"/>
    </xf>
    <xf numFmtId="4" fontId="11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/>
    <xf numFmtId="4" fontId="11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/>
    <xf numFmtId="49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20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11" fillId="3" borderId="16" xfId="0" applyNumberFormat="1" applyFont="1" applyFill="1" applyBorder="1" applyAlignment="1" applyProtection="1">
      <alignment horizontal="left" vertical="center" wrapText="1"/>
      <protection locked="0"/>
    </xf>
    <xf numFmtId="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16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6" fillId="0" borderId="0" xfId="0" applyFont="1"/>
    <xf numFmtId="49" fontId="3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7" fillId="2" borderId="3" xfId="0" applyNumberFormat="1" applyFont="1" applyFill="1" applyBorder="1" applyAlignment="1">
      <alignment vertical="center"/>
    </xf>
    <xf numFmtId="4" fontId="37" fillId="2" borderId="34" xfId="0" applyNumberFormat="1" applyFont="1" applyFill="1" applyBorder="1" applyAlignment="1">
      <alignment vertical="center"/>
    </xf>
    <xf numFmtId="4" fontId="37" fillId="2" borderId="4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3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34" xfId="0" applyNumberFormat="1" applyFont="1" applyFill="1" applyBorder="1" applyAlignment="1">
      <alignment vertical="center"/>
    </xf>
    <xf numFmtId="4" fontId="5" fillId="2" borderId="41" xfId="0" applyNumberFormat="1" applyFont="1" applyFill="1" applyBorder="1" applyAlignment="1">
      <alignment vertical="center"/>
    </xf>
    <xf numFmtId="4" fontId="48" fillId="2" borderId="41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34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47" fillId="0" borderId="3" xfId="0" applyFont="1" applyBorder="1" applyAlignment="1">
      <alignment vertical="center"/>
    </xf>
    <xf numFmtId="4" fontId="49" fillId="0" borderId="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48" fillId="2" borderId="3" xfId="0" applyNumberFormat="1" applyFont="1" applyFill="1" applyBorder="1" applyAlignment="1">
      <alignment vertical="center"/>
    </xf>
    <xf numFmtId="4" fontId="48" fillId="2" borderId="34" xfId="0" applyNumberFormat="1" applyFont="1" applyFill="1" applyBorder="1" applyAlignment="1">
      <alignment vertical="center"/>
    </xf>
    <xf numFmtId="49" fontId="5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50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1" xfId="0" applyNumberFormat="1" applyFont="1" applyBorder="1" applyAlignment="1">
      <alignment vertical="center"/>
    </xf>
    <xf numFmtId="49" fontId="3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>
      <alignment vertical="center" wrapText="1"/>
    </xf>
    <xf numFmtId="0" fontId="29" fillId="0" borderId="0" xfId="0" applyFont="1"/>
    <xf numFmtId="0" fontId="16" fillId="2" borderId="0" xfId="0" applyFont="1" applyFill="1" applyAlignment="1">
      <alignment/>
    </xf>
    <xf numFmtId="0" fontId="16" fillId="0" borderId="0" xfId="0" applyFont="1"/>
    <xf numFmtId="0" fontId="15" fillId="0" borderId="3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4" fontId="15" fillId="0" borderId="3" xfId="0" applyNumberFormat="1" applyFont="1" applyBorder="1" applyAlignment="1">
      <alignment vertical="center"/>
    </xf>
    <xf numFmtId="0" fontId="15" fillId="0" borderId="14" xfId="0" applyFont="1" applyBorder="1" applyAlignment="1">
      <alignment wrapText="1"/>
    </xf>
    <xf numFmtId="4" fontId="15" fillId="0" borderId="14" xfId="0" applyNumberFormat="1" applyFont="1" applyBorder="1" applyAlignment="1">
      <alignment vertical="center"/>
    </xf>
    <xf numFmtId="0" fontId="18" fillId="0" borderId="16" xfId="0" applyFont="1" applyBorder="1" applyAlignment="1">
      <alignment wrapText="1"/>
    </xf>
    <xf numFmtId="4" fontId="18" fillId="0" borderId="16" xfId="0" applyNumberFormat="1" applyFont="1" applyBorder="1" applyAlignment="1">
      <alignment vertical="center"/>
    </xf>
    <xf numFmtId="0" fontId="15" fillId="0" borderId="20" xfId="0" applyFont="1" applyBorder="1"/>
    <xf numFmtId="4" fontId="18" fillId="0" borderId="20" xfId="0" applyNumberFormat="1" applyFont="1" applyBorder="1" applyAlignment="1">
      <alignment vertical="center"/>
    </xf>
    <xf numFmtId="49" fontId="35" fillId="2" borderId="3" xfId="0" applyNumberFormat="1" applyFont="1" applyFill="1" applyBorder="1" applyAlignment="1">
      <alignment vertical="center"/>
    </xf>
    <xf numFmtId="49" fontId="35" fillId="2" borderId="3" xfId="0" applyNumberFormat="1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vertical="center"/>
    </xf>
    <xf numFmtId="4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5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1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51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5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5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3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53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53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40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vertical="center" wrapText="1"/>
    </xf>
    <xf numFmtId="4" fontId="11" fillId="2" borderId="43" xfId="0" applyNumberFormat="1" applyFont="1" applyFill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19" fillId="0" borderId="0" xfId="0" applyFont="1"/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0" fontId="56" fillId="0" borderId="0" xfId="0" applyFont="1"/>
    <xf numFmtId="0" fontId="0" fillId="0" borderId="37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55" fillId="0" borderId="34" xfId="0" applyFont="1" applyBorder="1" applyAlignment="1">
      <alignment horizontal="center"/>
    </xf>
    <xf numFmtId="4" fontId="11" fillId="0" borderId="35" xfId="0" applyNumberFormat="1" applyFont="1" applyBorder="1" applyAlignment="1">
      <alignment vertical="center"/>
    </xf>
    <xf numFmtId="4" fontId="11" fillId="0" borderId="36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4" fontId="9" fillId="2" borderId="35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/>
    <xf numFmtId="4" fontId="9" fillId="0" borderId="3" xfId="0" applyNumberFormat="1" applyFont="1" applyBorder="1"/>
    <xf numFmtId="0" fontId="10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/>
    <xf numFmtId="0" fontId="59" fillId="0" borderId="3" xfId="0" applyFont="1" applyBorder="1"/>
    <xf numFmtId="0" fontId="11" fillId="0" borderId="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1" fillId="0" borderId="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Border="1"/>
    <xf numFmtId="4" fontId="10" fillId="0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/>
    <xf numFmtId="0" fontId="50" fillId="0" borderId="14" xfId="0" applyFont="1" applyBorder="1" applyAlignment="1">
      <alignment horizontal="center" vertical="center" wrapText="1"/>
    </xf>
    <xf numFmtId="0" fontId="50" fillId="0" borderId="3" xfId="0" applyFont="1" applyBorder="1" applyAlignment="1">
      <alignment vertical="center" wrapText="1"/>
    </xf>
    <xf numFmtId="0" fontId="50" fillId="0" borderId="3" xfId="0" applyFont="1" applyBorder="1"/>
    <xf numFmtId="4" fontId="18" fillId="0" borderId="3" xfId="0" applyNumberFormat="1" applyFont="1" applyBorder="1" applyAlignment="1">
      <alignment vertical="center"/>
    </xf>
    <xf numFmtId="0" fontId="54" fillId="0" borderId="0" xfId="0" applyFont="1"/>
    <xf numFmtId="0" fontId="18" fillId="0" borderId="0" xfId="0" applyFont="1" applyAlignment="1">
      <alignment vertical="center"/>
    </xf>
    <xf numFmtId="0" fontId="64" fillId="0" borderId="0" xfId="0" applyFont="1"/>
    <xf numFmtId="0" fontId="5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4" xfId="0" applyFont="1" applyBorder="1" applyAlignment="1">
      <alignment horizontal="center" vertical="center"/>
    </xf>
    <xf numFmtId="4" fontId="9" fillId="0" borderId="35" xfId="0" applyNumberFormat="1" applyFont="1" applyBorder="1" applyAlignment="1">
      <alignment vertical="center"/>
    </xf>
    <xf numFmtId="4" fontId="9" fillId="0" borderId="36" xfId="0" applyNumberFormat="1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49" fontId="41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49" fontId="3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2" borderId="3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/>
    </xf>
    <xf numFmtId="0" fontId="7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5" fillId="2" borderId="0" xfId="0" applyFont="1" applyFill="1" applyAlignment="1">
      <alignment wrapText="1"/>
    </xf>
    <xf numFmtId="49" fontId="52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4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" fontId="25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57" fillId="0" borderId="38" xfId="0" applyFont="1" applyBorder="1" applyAlignment="1">
      <alignment horizontal="left" wrapText="1"/>
    </xf>
    <xf numFmtId="0" fontId="9" fillId="0" borderId="46" xfId="0" applyFont="1" applyBorder="1" applyAlignment="1">
      <alignment horizontal="left" vertical="center" wrapText="1"/>
    </xf>
    <xf numFmtId="0" fontId="57" fillId="0" borderId="46" xfId="0" applyFont="1" applyBorder="1" applyAlignment="1">
      <alignment horizontal="left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/>
    </xf>
    <xf numFmtId="0" fontId="65" fillId="0" borderId="35" xfId="0" applyFont="1" applyBorder="1" applyAlignment="1">
      <alignment vertical="center" wrapText="1"/>
    </xf>
    <xf numFmtId="0" fontId="36" fillId="0" borderId="36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0" fontId="29" fillId="0" borderId="36" xfId="0" applyFont="1" applyBorder="1" applyAlignment="1">
      <alignment wrapText="1"/>
    </xf>
    <xf numFmtId="0" fontId="56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49" fontId="9" fillId="0" borderId="34" xfId="0" applyNumberFormat="1" applyFont="1" applyBorder="1" applyAlignment="1">
      <alignment vertical="center" wrapText="1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49" fontId="9" fillId="0" borderId="3" xfId="0" applyNumberFormat="1" applyFont="1" applyBorder="1" applyAlignment="1">
      <alignment vertical="center" wrapText="1"/>
    </xf>
    <xf numFmtId="49" fontId="5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57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0" fontId="57" fillId="0" borderId="3" xfId="0" applyFont="1" applyBorder="1" applyAlignment="1">
      <alignment horizontal="left" vertical="center" wrapText="1"/>
    </xf>
    <xf numFmtId="0" fontId="11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60" fillId="0" borderId="35" xfId="0" applyFont="1" applyBorder="1" applyAlignment="1">
      <alignment vertical="center" wrapText="1"/>
    </xf>
    <xf numFmtId="0" fontId="60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0" fillId="0" borderId="36" xfId="0" applyFont="1" applyBorder="1" applyAlignment="1">
      <alignment vertic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3" fillId="0" borderId="0" xfId="0" applyFont="1" applyAlignment="1">
      <alignment/>
    </xf>
    <xf numFmtId="0" fontId="35" fillId="0" borderId="3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2" borderId="3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35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35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35" fillId="0" borderId="3" xfId="0" applyFont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5" fillId="2" borderId="35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2" fillId="2" borderId="0" xfId="0" applyFont="1" applyFill="1" applyAlignment="1">
      <alignment horizontal="center" wrapText="1"/>
    </xf>
    <xf numFmtId="0" fontId="31" fillId="0" borderId="0" xfId="0" applyFont="1" applyAlignment="1">
      <alignment horizontal="center"/>
    </xf>
    <xf numFmtId="0" fontId="13" fillId="0" borderId="3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selection activeCell="G9" sqref="G9"/>
    </sheetView>
  </sheetViews>
  <sheetFormatPr defaultColWidth="9.140625" defaultRowHeight="15"/>
  <cols>
    <col min="1" max="1" width="5.7109375" style="143" customWidth="1"/>
    <col min="2" max="2" width="7.28125" style="143" customWidth="1"/>
    <col min="3" max="3" width="5.7109375" style="143" customWidth="1"/>
    <col min="4" max="4" width="32.421875" style="143" customWidth="1"/>
    <col min="5" max="5" width="12.8515625" style="143" customWidth="1"/>
    <col min="6" max="6" width="10.57421875" style="143" customWidth="1"/>
    <col min="7" max="7" width="12.00390625" style="143" customWidth="1"/>
  </cols>
  <sheetData>
    <row r="1" spans="1:7" ht="15">
      <c r="A1" s="1"/>
      <c r="B1" s="1"/>
      <c r="C1" s="1"/>
      <c r="D1" s="1"/>
      <c r="E1" s="142" t="s">
        <v>5</v>
      </c>
      <c r="F1" s="1"/>
      <c r="G1" s="1"/>
    </row>
    <row r="2" spans="1:7" ht="15">
      <c r="A2" s="1"/>
      <c r="B2" s="1"/>
      <c r="C2" s="1"/>
      <c r="D2" s="1"/>
      <c r="E2" s="2" t="s">
        <v>549</v>
      </c>
      <c r="F2" s="1"/>
      <c r="G2" s="1"/>
    </row>
    <row r="3" spans="1:7" ht="15">
      <c r="A3" s="1"/>
      <c r="B3" s="1"/>
      <c r="C3" s="1"/>
      <c r="D3" s="1"/>
      <c r="E3" s="2" t="s">
        <v>2</v>
      </c>
      <c r="F3" s="1"/>
      <c r="G3" s="1"/>
    </row>
    <row r="4" spans="1:7" ht="15">
      <c r="A4" s="1"/>
      <c r="B4" s="1"/>
      <c r="C4" s="1"/>
      <c r="D4" s="1"/>
      <c r="E4" s="2" t="s">
        <v>552</v>
      </c>
      <c r="F4" s="1"/>
      <c r="G4" s="1"/>
    </row>
    <row r="5" spans="1:7" ht="15">
      <c r="A5" s="1"/>
      <c r="B5" s="1"/>
      <c r="C5" s="1"/>
      <c r="D5" s="1"/>
      <c r="E5" s="142"/>
      <c r="F5" s="1"/>
      <c r="G5" s="1"/>
    </row>
    <row r="6" spans="1:7" ht="15">
      <c r="A6" s="429" t="s">
        <v>295</v>
      </c>
      <c r="B6" s="429"/>
      <c r="C6" s="429"/>
      <c r="D6" s="429"/>
      <c r="E6" s="429"/>
      <c r="F6" s="429"/>
      <c r="G6" s="429"/>
    </row>
    <row r="7" spans="1:7" ht="15">
      <c r="A7" s="430" t="s">
        <v>296</v>
      </c>
      <c r="B7" s="430"/>
      <c r="C7" s="430"/>
      <c r="D7" s="430"/>
      <c r="E7" s="430"/>
      <c r="F7" s="430"/>
      <c r="G7" s="430"/>
    </row>
    <row r="12" spans="1:7" s="247" customFormat="1" ht="25.5">
      <c r="A12" s="248" t="s">
        <v>10</v>
      </c>
      <c r="B12" s="248" t="s">
        <v>3</v>
      </c>
      <c r="C12" s="248" t="s">
        <v>4</v>
      </c>
      <c r="D12" s="248" t="s">
        <v>0</v>
      </c>
      <c r="E12" s="248" t="s">
        <v>11</v>
      </c>
      <c r="F12" s="248" t="s">
        <v>1</v>
      </c>
      <c r="G12" s="248" t="s">
        <v>12</v>
      </c>
    </row>
    <row r="13" spans="1:7" s="247" customFormat="1" ht="12.75">
      <c r="A13" s="249" t="s">
        <v>153</v>
      </c>
      <c r="B13" s="249"/>
      <c r="C13" s="249"/>
      <c r="D13" s="250" t="s">
        <v>154</v>
      </c>
      <c r="E13" s="251" t="s">
        <v>228</v>
      </c>
      <c r="F13" s="251" t="s">
        <v>229</v>
      </c>
      <c r="G13" s="251" t="s">
        <v>230</v>
      </c>
    </row>
    <row r="14" spans="1:7" s="247" customFormat="1" ht="15">
      <c r="A14" s="252"/>
      <c r="B14" s="253" t="s">
        <v>155</v>
      </c>
      <c r="C14" s="254"/>
      <c r="D14" s="255" t="s">
        <v>156</v>
      </c>
      <c r="E14" s="256" t="s">
        <v>231</v>
      </c>
      <c r="F14" s="256" t="s">
        <v>229</v>
      </c>
      <c r="G14" s="256" t="s">
        <v>232</v>
      </c>
    </row>
    <row r="15" spans="1:7" s="247" customFormat="1" ht="45">
      <c r="A15" s="257"/>
      <c r="B15" s="257"/>
      <c r="C15" s="253" t="s">
        <v>233</v>
      </c>
      <c r="D15" s="255" t="s">
        <v>234</v>
      </c>
      <c r="E15" s="256" t="s">
        <v>131</v>
      </c>
      <c r="F15" s="256" t="s">
        <v>229</v>
      </c>
      <c r="G15" s="256" t="s">
        <v>229</v>
      </c>
    </row>
    <row r="16" spans="1:7" s="247" customFormat="1" ht="22.5">
      <c r="A16" s="249" t="s">
        <v>77</v>
      </c>
      <c r="B16" s="249"/>
      <c r="C16" s="249"/>
      <c r="D16" s="250" t="s">
        <v>78</v>
      </c>
      <c r="E16" s="251" t="s">
        <v>131</v>
      </c>
      <c r="F16" s="251" t="s">
        <v>235</v>
      </c>
      <c r="G16" s="251" t="s">
        <v>235</v>
      </c>
    </row>
    <row r="17" spans="1:7" s="247" customFormat="1" ht="15">
      <c r="A17" s="252"/>
      <c r="B17" s="253" t="s">
        <v>236</v>
      </c>
      <c r="C17" s="254"/>
      <c r="D17" s="255" t="s">
        <v>237</v>
      </c>
      <c r="E17" s="256" t="s">
        <v>131</v>
      </c>
      <c r="F17" s="256" t="s">
        <v>235</v>
      </c>
      <c r="G17" s="256" t="s">
        <v>235</v>
      </c>
    </row>
    <row r="18" spans="1:7" s="247" customFormat="1" ht="12.75">
      <c r="A18" s="257"/>
      <c r="B18" s="257"/>
      <c r="C18" s="253" t="s">
        <v>238</v>
      </c>
      <c r="D18" s="255" t="s">
        <v>239</v>
      </c>
      <c r="E18" s="256" t="s">
        <v>131</v>
      </c>
      <c r="F18" s="256" t="s">
        <v>235</v>
      </c>
      <c r="G18" s="256" t="s">
        <v>235</v>
      </c>
    </row>
    <row r="19" spans="1:7" s="247" customFormat="1" ht="45">
      <c r="A19" s="249" t="s">
        <v>240</v>
      </c>
      <c r="B19" s="249"/>
      <c r="C19" s="249"/>
      <c r="D19" s="250" t="s">
        <v>241</v>
      </c>
      <c r="E19" s="251" t="s">
        <v>242</v>
      </c>
      <c r="F19" s="251" t="s">
        <v>243</v>
      </c>
      <c r="G19" s="251" t="s">
        <v>244</v>
      </c>
    </row>
    <row r="20" spans="1:7" s="247" customFormat="1" ht="33.75">
      <c r="A20" s="252"/>
      <c r="B20" s="253" t="s">
        <v>245</v>
      </c>
      <c r="C20" s="254"/>
      <c r="D20" s="255" t="s">
        <v>246</v>
      </c>
      <c r="E20" s="256" t="s">
        <v>247</v>
      </c>
      <c r="F20" s="256" t="s">
        <v>243</v>
      </c>
      <c r="G20" s="256" t="s">
        <v>248</v>
      </c>
    </row>
    <row r="21" spans="1:7" s="247" customFormat="1" ht="12.75">
      <c r="A21" s="257"/>
      <c r="B21" s="257"/>
      <c r="C21" s="253" t="s">
        <v>249</v>
      </c>
      <c r="D21" s="255" t="s">
        <v>250</v>
      </c>
      <c r="E21" s="256" t="s">
        <v>131</v>
      </c>
      <c r="F21" s="256" t="s">
        <v>243</v>
      </c>
      <c r="G21" s="256" t="s">
        <v>243</v>
      </c>
    </row>
    <row r="22" spans="1:7" s="247" customFormat="1" ht="12.75">
      <c r="A22" s="249" t="s">
        <v>251</v>
      </c>
      <c r="B22" s="249"/>
      <c r="C22" s="249"/>
      <c r="D22" s="250" t="s">
        <v>252</v>
      </c>
      <c r="E22" s="251" t="s">
        <v>253</v>
      </c>
      <c r="F22" s="251" t="s">
        <v>254</v>
      </c>
      <c r="G22" s="251" t="s">
        <v>255</v>
      </c>
    </row>
    <row r="23" spans="1:7" s="247" customFormat="1" ht="15">
      <c r="A23" s="252"/>
      <c r="B23" s="253" t="s">
        <v>256</v>
      </c>
      <c r="C23" s="254"/>
      <c r="D23" s="255" t="s">
        <v>257</v>
      </c>
      <c r="E23" s="256" t="s">
        <v>258</v>
      </c>
      <c r="F23" s="256" t="s">
        <v>254</v>
      </c>
      <c r="G23" s="256" t="s">
        <v>259</v>
      </c>
    </row>
    <row r="24" spans="1:7" s="247" customFormat="1" ht="12.75">
      <c r="A24" s="257"/>
      <c r="B24" s="257"/>
      <c r="C24" s="253" t="s">
        <v>249</v>
      </c>
      <c r="D24" s="255" t="s">
        <v>250</v>
      </c>
      <c r="E24" s="256" t="s">
        <v>260</v>
      </c>
      <c r="F24" s="256" t="s">
        <v>261</v>
      </c>
      <c r="G24" s="256" t="s">
        <v>262</v>
      </c>
    </row>
    <row r="25" spans="1:7" s="247" customFormat="1" ht="12.75">
      <c r="A25" s="257"/>
      <c r="B25" s="257"/>
      <c r="C25" s="253" t="s">
        <v>238</v>
      </c>
      <c r="D25" s="255" t="s">
        <v>239</v>
      </c>
      <c r="E25" s="256" t="s">
        <v>263</v>
      </c>
      <c r="F25" s="256" t="s">
        <v>264</v>
      </c>
      <c r="G25" s="256" t="s">
        <v>137</v>
      </c>
    </row>
    <row r="26" spans="1:7" s="247" customFormat="1" ht="12.75">
      <c r="A26" s="249" t="s">
        <v>265</v>
      </c>
      <c r="B26" s="249"/>
      <c r="C26" s="249"/>
      <c r="D26" s="250" t="s">
        <v>162</v>
      </c>
      <c r="E26" s="251" t="s">
        <v>266</v>
      </c>
      <c r="F26" s="251" t="s">
        <v>267</v>
      </c>
      <c r="G26" s="251" t="s">
        <v>268</v>
      </c>
    </row>
    <row r="27" spans="1:7" s="247" customFormat="1" ht="15">
      <c r="A27" s="252"/>
      <c r="B27" s="253" t="s">
        <v>269</v>
      </c>
      <c r="C27" s="254"/>
      <c r="D27" s="255" t="s">
        <v>270</v>
      </c>
      <c r="E27" s="256" t="s">
        <v>271</v>
      </c>
      <c r="F27" s="256" t="s">
        <v>267</v>
      </c>
      <c r="G27" s="256" t="s">
        <v>272</v>
      </c>
    </row>
    <row r="28" spans="1:7" s="247" customFormat="1" ht="12.75">
      <c r="A28" s="257"/>
      <c r="B28" s="257"/>
      <c r="C28" s="253" t="s">
        <v>238</v>
      </c>
      <c r="D28" s="255" t="s">
        <v>239</v>
      </c>
      <c r="E28" s="256" t="s">
        <v>273</v>
      </c>
      <c r="F28" s="256" t="s">
        <v>267</v>
      </c>
      <c r="G28" s="256" t="s">
        <v>274</v>
      </c>
    </row>
    <row r="29" spans="1:7" s="247" customFormat="1" ht="12.75">
      <c r="A29" s="249" t="s">
        <v>82</v>
      </c>
      <c r="B29" s="249"/>
      <c r="C29" s="249"/>
      <c r="D29" s="250" t="s">
        <v>83</v>
      </c>
      <c r="E29" s="251" t="s">
        <v>275</v>
      </c>
      <c r="F29" s="251" t="s">
        <v>276</v>
      </c>
      <c r="G29" s="251" t="s">
        <v>277</v>
      </c>
    </row>
    <row r="30" spans="1:7" s="247" customFormat="1" ht="67.5">
      <c r="A30" s="252"/>
      <c r="B30" s="253" t="s">
        <v>278</v>
      </c>
      <c r="C30" s="254"/>
      <c r="D30" s="255" t="s">
        <v>279</v>
      </c>
      <c r="E30" s="256" t="s">
        <v>280</v>
      </c>
      <c r="F30" s="256" t="s">
        <v>276</v>
      </c>
      <c r="G30" s="256" t="s">
        <v>281</v>
      </c>
    </row>
    <row r="31" spans="1:7" s="247" customFormat="1" ht="45">
      <c r="A31" s="257"/>
      <c r="B31" s="257"/>
      <c r="C31" s="253" t="s">
        <v>282</v>
      </c>
      <c r="D31" s="255" t="s">
        <v>283</v>
      </c>
      <c r="E31" s="256" t="s">
        <v>284</v>
      </c>
      <c r="F31" s="256" t="s">
        <v>276</v>
      </c>
      <c r="G31" s="256" t="s">
        <v>285</v>
      </c>
    </row>
    <row r="32" spans="1:7" s="247" customFormat="1" ht="22.5">
      <c r="A32" s="249" t="s">
        <v>169</v>
      </c>
      <c r="B32" s="249"/>
      <c r="C32" s="249"/>
      <c r="D32" s="250" t="s">
        <v>170</v>
      </c>
      <c r="E32" s="251" t="s">
        <v>286</v>
      </c>
      <c r="F32" s="251" t="s">
        <v>260</v>
      </c>
      <c r="G32" s="251" t="s">
        <v>287</v>
      </c>
    </row>
    <row r="33" spans="1:7" s="247" customFormat="1" ht="15">
      <c r="A33" s="252"/>
      <c r="B33" s="253" t="s">
        <v>288</v>
      </c>
      <c r="C33" s="254"/>
      <c r="D33" s="255" t="s">
        <v>289</v>
      </c>
      <c r="E33" s="256" t="s">
        <v>131</v>
      </c>
      <c r="F33" s="256" t="s">
        <v>260</v>
      </c>
      <c r="G33" s="256" t="s">
        <v>260</v>
      </c>
    </row>
    <row r="34" spans="1:7" s="247" customFormat="1" ht="56.25">
      <c r="A34" s="257"/>
      <c r="B34" s="257"/>
      <c r="C34" s="253" t="s">
        <v>290</v>
      </c>
      <c r="D34" s="255" t="s">
        <v>291</v>
      </c>
      <c r="E34" s="256" t="s">
        <v>131</v>
      </c>
      <c r="F34" s="256" t="s">
        <v>260</v>
      </c>
      <c r="G34" s="256" t="s">
        <v>260</v>
      </c>
    </row>
    <row r="35" spans="1:7" s="247" customFormat="1" ht="15">
      <c r="A35" s="426"/>
      <c r="B35" s="426"/>
      <c r="C35" s="426"/>
      <c r="D35" s="427"/>
      <c r="E35" s="427"/>
      <c r="F35" s="427"/>
      <c r="G35" s="427"/>
    </row>
    <row r="36" spans="1:7" s="247" customFormat="1" ht="24">
      <c r="A36" s="428" t="s">
        <v>72</v>
      </c>
      <c r="B36" s="428"/>
      <c r="C36" s="428"/>
      <c r="D36" s="428"/>
      <c r="E36" s="258" t="s">
        <v>292</v>
      </c>
      <c r="F36" s="258" t="s">
        <v>293</v>
      </c>
      <c r="G36" s="258" t="s">
        <v>294</v>
      </c>
    </row>
    <row r="38" spans="1:7" ht="15">
      <c r="A38" s="259"/>
      <c r="B38" s="260" t="s">
        <v>75</v>
      </c>
      <c r="C38" s="261"/>
      <c r="D38" s="259"/>
      <c r="E38" s="260"/>
      <c r="F38" s="178"/>
      <c r="G38" s="178"/>
    </row>
    <row r="39" spans="1:7" ht="15">
      <c r="A39" s="433" t="s">
        <v>297</v>
      </c>
      <c r="B39" s="434"/>
      <c r="C39" s="434"/>
      <c r="D39" s="434"/>
      <c r="E39" s="262">
        <v>35257752.32</v>
      </c>
      <c r="F39" s="263">
        <v>95853</v>
      </c>
      <c r="G39" s="263">
        <f>E39+F39</f>
        <v>35353605.32</v>
      </c>
    </row>
    <row r="40" spans="1:7" ht="15">
      <c r="A40" s="433" t="s">
        <v>75</v>
      </c>
      <c r="B40" s="434"/>
      <c r="C40" s="434"/>
      <c r="D40" s="434"/>
      <c r="E40" s="262"/>
      <c r="F40" s="263"/>
      <c r="G40" s="263">
        <f aca="true" t="shared" si="0" ref="G40:G42">E40+F40</f>
        <v>0</v>
      </c>
    </row>
    <row r="41" spans="1:7" ht="34.5" customHeight="1">
      <c r="A41" s="431" t="s">
        <v>298</v>
      </c>
      <c r="B41" s="432"/>
      <c r="C41" s="432"/>
      <c r="D41" s="432"/>
      <c r="E41" s="264">
        <v>9600</v>
      </c>
      <c r="F41" s="263"/>
      <c r="G41" s="265">
        <f t="shared" si="0"/>
        <v>9600</v>
      </c>
    </row>
    <row r="42" spans="1:7" ht="15">
      <c r="A42" s="433" t="s">
        <v>299</v>
      </c>
      <c r="B42" s="434"/>
      <c r="C42" s="434"/>
      <c r="D42" s="434"/>
      <c r="E42" s="262">
        <v>407152</v>
      </c>
      <c r="F42" s="263"/>
      <c r="G42" s="263">
        <f t="shared" si="0"/>
        <v>407152</v>
      </c>
    </row>
    <row r="43" spans="1:12" ht="10.5" customHeight="1">
      <c r="A43" s="433" t="s">
        <v>75</v>
      </c>
      <c r="B43" s="434"/>
      <c r="C43" s="434"/>
      <c r="D43" s="434"/>
      <c r="E43" s="262"/>
      <c r="F43" s="263"/>
      <c r="G43" s="263"/>
      <c r="J43" s="3"/>
      <c r="K43" s="3"/>
      <c r="L43" s="3"/>
    </row>
    <row r="44" spans="1:7" ht="30" customHeight="1">
      <c r="A44" s="431" t="s">
        <v>298</v>
      </c>
      <c r="B44" s="432"/>
      <c r="C44" s="432"/>
      <c r="D44" s="432"/>
      <c r="E44" s="264">
        <v>257101</v>
      </c>
      <c r="F44" s="263"/>
      <c r="G44" s="265">
        <f>E44+F44</f>
        <v>257101</v>
      </c>
    </row>
    <row r="47" spans="5:6" ht="15">
      <c r="E47" s="142" t="s">
        <v>7</v>
      </c>
      <c r="F47" s="142"/>
    </row>
    <row r="48" spans="5:6" ht="15">
      <c r="E48" s="142"/>
      <c r="F48" s="142"/>
    </row>
    <row r="49" spans="5:6" ht="15">
      <c r="E49" s="142" t="s">
        <v>8</v>
      </c>
      <c r="F49" s="142"/>
    </row>
  </sheetData>
  <mergeCells count="11">
    <mergeCell ref="A44:D44"/>
    <mergeCell ref="A39:D39"/>
    <mergeCell ref="A40:D40"/>
    <mergeCell ref="A41:D41"/>
    <mergeCell ref="A42:D42"/>
    <mergeCell ref="A43:D43"/>
    <mergeCell ref="A35:C35"/>
    <mergeCell ref="D35:G35"/>
    <mergeCell ref="A36:D36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 topLeftCell="A1">
      <selection activeCell="H8" sqref="H8"/>
    </sheetView>
  </sheetViews>
  <sheetFormatPr defaultColWidth="9.140625" defaultRowHeight="15"/>
  <cols>
    <col min="1" max="1" width="5.8515625" style="143" customWidth="1"/>
    <col min="2" max="2" width="5.7109375" style="143" customWidth="1"/>
    <col min="3" max="3" width="5.57421875" style="143" customWidth="1"/>
    <col min="4" max="4" width="29.57421875" style="143" customWidth="1"/>
    <col min="5" max="5" width="13.140625" style="143" customWidth="1"/>
    <col min="6" max="6" width="11.28125" style="143" customWidth="1"/>
    <col min="7" max="7" width="12.8515625" style="143" customWidth="1"/>
    <col min="8" max="8" width="9.140625" style="143" customWidth="1"/>
    <col min="9" max="10" width="12.421875" style="0" bestFit="1" customWidth="1"/>
    <col min="11" max="11" width="12.7109375" style="0" customWidth="1"/>
    <col min="12" max="12" width="13.140625" style="0" customWidth="1"/>
  </cols>
  <sheetData>
    <row r="1" spans="1:7" ht="15">
      <c r="A1" s="1"/>
      <c r="B1" s="1"/>
      <c r="C1" s="1"/>
      <c r="D1" s="1"/>
      <c r="E1" s="142" t="s">
        <v>76</v>
      </c>
      <c r="F1" s="1"/>
      <c r="G1" s="1"/>
    </row>
    <row r="2" spans="1:7" ht="15">
      <c r="A2" s="1"/>
      <c r="B2" s="1"/>
      <c r="C2" s="1"/>
      <c r="D2" s="1"/>
      <c r="E2" s="2" t="s">
        <v>549</v>
      </c>
      <c r="F2" s="1"/>
      <c r="G2" s="1"/>
    </row>
    <row r="3" spans="1:7" ht="15">
      <c r="A3" s="1"/>
      <c r="B3" s="1"/>
      <c r="C3" s="1"/>
      <c r="D3" s="1"/>
      <c r="E3" s="2" t="s">
        <v>2</v>
      </c>
      <c r="F3" s="1"/>
      <c r="G3" s="1"/>
    </row>
    <row r="4" spans="1:7" ht="15">
      <c r="A4" s="1"/>
      <c r="B4" s="1"/>
      <c r="C4" s="1"/>
      <c r="D4" s="1"/>
      <c r="E4" s="2" t="s">
        <v>552</v>
      </c>
      <c r="F4" s="1"/>
      <c r="G4" s="1"/>
    </row>
    <row r="5" spans="1:7" ht="15">
      <c r="A5" s="1"/>
      <c r="B5" s="1"/>
      <c r="C5" s="1"/>
      <c r="D5" s="1"/>
      <c r="E5" s="142"/>
      <c r="F5" s="1"/>
      <c r="G5" s="1"/>
    </row>
    <row r="6" spans="1:7" ht="15">
      <c r="A6" s="429" t="s">
        <v>6</v>
      </c>
      <c r="B6" s="429"/>
      <c r="C6" s="429"/>
      <c r="D6" s="429"/>
      <c r="E6" s="429"/>
      <c r="F6" s="429"/>
      <c r="G6" s="429"/>
    </row>
    <row r="7" spans="1:7" ht="15">
      <c r="A7" s="435" t="s">
        <v>9</v>
      </c>
      <c r="B7" s="435"/>
      <c r="C7" s="435"/>
      <c r="D7" s="435"/>
      <c r="E7" s="435"/>
      <c r="F7" s="435"/>
      <c r="G7" s="435"/>
    </row>
    <row r="9" spans="1:8" s="4" customFormat="1" ht="25.5">
      <c r="A9" s="19" t="s">
        <v>10</v>
      </c>
      <c r="B9" s="19" t="s">
        <v>3</v>
      </c>
      <c r="C9" s="19" t="s">
        <v>4</v>
      </c>
      <c r="D9" s="19" t="s">
        <v>0</v>
      </c>
      <c r="E9" s="19" t="s">
        <v>11</v>
      </c>
      <c r="F9" s="19" t="s">
        <v>1</v>
      </c>
      <c r="G9" s="19" t="s">
        <v>12</v>
      </c>
      <c r="H9" s="144"/>
    </row>
    <row r="10" spans="1:7" s="353" customFormat="1" ht="12.75">
      <c r="A10" s="350" t="s">
        <v>96</v>
      </c>
      <c r="B10" s="350"/>
      <c r="C10" s="350"/>
      <c r="D10" s="351" t="s">
        <v>300</v>
      </c>
      <c r="E10" s="352" t="s">
        <v>301</v>
      </c>
      <c r="F10" s="352" t="s">
        <v>621</v>
      </c>
      <c r="G10" s="352" t="s">
        <v>622</v>
      </c>
    </row>
    <row r="11" spans="1:7" s="353" customFormat="1" ht="22.5">
      <c r="A11" s="354"/>
      <c r="B11" s="355" t="s">
        <v>25</v>
      </c>
      <c r="C11" s="356"/>
      <c r="D11" s="357" t="s">
        <v>302</v>
      </c>
      <c r="E11" s="358" t="s">
        <v>303</v>
      </c>
      <c r="F11" s="358" t="s">
        <v>621</v>
      </c>
      <c r="G11" s="358" t="s">
        <v>623</v>
      </c>
    </row>
    <row r="12" spans="1:7" s="353" customFormat="1" ht="67.5">
      <c r="A12" s="359"/>
      <c r="B12" s="359"/>
      <c r="C12" s="355" t="s">
        <v>304</v>
      </c>
      <c r="D12" s="357" t="s">
        <v>305</v>
      </c>
      <c r="E12" s="358" t="s">
        <v>131</v>
      </c>
      <c r="F12" s="358" t="s">
        <v>624</v>
      </c>
      <c r="G12" s="358" t="s">
        <v>624</v>
      </c>
    </row>
    <row r="13" spans="1:7" s="353" customFormat="1" ht="22.5">
      <c r="A13" s="359"/>
      <c r="B13" s="359"/>
      <c r="C13" s="355" t="s">
        <v>21</v>
      </c>
      <c r="D13" s="357" t="s">
        <v>161</v>
      </c>
      <c r="E13" s="358" t="s">
        <v>306</v>
      </c>
      <c r="F13" s="358" t="s">
        <v>572</v>
      </c>
      <c r="G13" s="358" t="s">
        <v>131</v>
      </c>
    </row>
    <row r="14" spans="1:7" s="353" customFormat="1" ht="12.75">
      <c r="A14" s="350" t="s">
        <v>153</v>
      </c>
      <c r="B14" s="350"/>
      <c r="C14" s="350"/>
      <c r="D14" s="351" t="s">
        <v>154</v>
      </c>
      <c r="E14" s="352" t="s">
        <v>307</v>
      </c>
      <c r="F14" s="352" t="s">
        <v>625</v>
      </c>
      <c r="G14" s="352" t="s">
        <v>626</v>
      </c>
    </row>
    <row r="15" spans="1:7" s="353" customFormat="1" ht="15">
      <c r="A15" s="354"/>
      <c r="B15" s="355" t="s">
        <v>155</v>
      </c>
      <c r="C15" s="356"/>
      <c r="D15" s="357" t="s">
        <v>156</v>
      </c>
      <c r="E15" s="358" t="s">
        <v>308</v>
      </c>
      <c r="F15" s="358" t="s">
        <v>573</v>
      </c>
      <c r="G15" s="358" t="s">
        <v>574</v>
      </c>
    </row>
    <row r="16" spans="1:7" s="353" customFormat="1" ht="12.75">
      <c r="A16" s="359"/>
      <c r="B16" s="359"/>
      <c r="C16" s="355" t="s">
        <v>227</v>
      </c>
      <c r="D16" s="357" t="s">
        <v>309</v>
      </c>
      <c r="E16" s="358" t="s">
        <v>131</v>
      </c>
      <c r="F16" s="358" t="s">
        <v>575</v>
      </c>
      <c r="G16" s="358" t="s">
        <v>575</v>
      </c>
    </row>
    <row r="17" spans="1:7" s="353" customFormat="1" ht="67.5">
      <c r="A17" s="359"/>
      <c r="B17" s="359"/>
      <c r="C17" s="355" t="s">
        <v>304</v>
      </c>
      <c r="D17" s="357" t="s">
        <v>305</v>
      </c>
      <c r="E17" s="358" t="s">
        <v>131</v>
      </c>
      <c r="F17" s="358" t="s">
        <v>310</v>
      </c>
      <c r="G17" s="358" t="s">
        <v>310</v>
      </c>
    </row>
    <row r="18" spans="1:7" s="353" customFormat="1" ht="15">
      <c r="A18" s="354"/>
      <c r="B18" s="355" t="s">
        <v>159</v>
      </c>
      <c r="C18" s="356"/>
      <c r="D18" s="357" t="s">
        <v>160</v>
      </c>
      <c r="E18" s="358" t="s">
        <v>311</v>
      </c>
      <c r="F18" s="358" t="s">
        <v>576</v>
      </c>
      <c r="G18" s="358" t="s">
        <v>577</v>
      </c>
    </row>
    <row r="19" spans="1:7" s="353" customFormat="1" ht="12.75">
      <c r="A19" s="359"/>
      <c r="B19" s="359"/>
      <c r="C19" s="355" t="s">
        <v>141</v>
      </c>
      <c r="D19" s="357" t="s">
        <v>142</v>
      </c>
      <c r="E19" s="358" t="s">
        <v>131</v>
      </c>
      <c r="F19" s="358" t="s">
        <v>312</v>
      </c>
      <c r="G19" s="358" t="s">
        <v>312</v>
      </c>
    </row>
    <row r="20" spans="1:7" s="353" customFormat="1" ht="12.75">
      <c r="A20" s="359"/>
      <c r="B20" s="359"/>
      <c r="C20" s="355" t="s">
        <v>313</v>
      </c>
      <c r="D20" s="357" t="s">
        <v>314</v>
      </c>
      <c r="E20" s="358" t="s">
        <v>315</v>
      </c>
      <c r="F20" s="358" t="s">
        <v>316</v>
      </c>
      <c r="G20" s="358" t="s">
        <v>317</v>
      </c>
    </row>
    <row r="21" spans="1:7" s="353" customFormat="1" ht="22.5">
      <c r="A21" s="359"/>
      <c r="B21" s="359"/>
      <c r="C21" s="355" t="s">
        <v>21</v>
      </c>
      <c r="D21" s="357" t="s">
        <v>161</v>
      </c>
      <c r="E21" s="358" t="s">
        <v>578</v>
      </c>
      <c r="F21" s="358" t="s">
        <v>576</v>
      </c>
      <c r="G21" s="358" t="s">
        <v>579</v>
      </c>
    </row>
    <row r="22" spans="1:7" s="353" customFormat="1" ht="12.75">
      <c r="A22" s="350" t="s">
        <v>128</v>
      </c>
      <c r="B22" s="350"/>
      <c r="C22" s="350"/>
      <c r="D22" s="351" t="s">
        <v>129</v>
      </c>
      <c r="E22" s="352" t="s">
        <v>130</v>
      </c>
      <c r="F22" s="352" t="s">
        <v>318</v>
      </c>
      <c r="G22" s="352" t="s">
        <v>319</v>
      </c>
    </row>
    <row r="23" spans="1:7" s="353" customFormat="1" ht="22.5">
      <c r="A23" s="354"/>
      <c r="B23" s="355" t="s">
        <v>640</v>
      </c>
      <c r="C23" s="356"/>
      <c r="D23" s="357" t="s">
        <v>641</v>
      </c>
      <c r="E23" s="358" t="s">
        <v>642</v>
      </c>
      <c r="F23" s="358" t="s">
        <v>643</v>
      </c>
      <c r="G23" s="358" t="s">
        <v>644</v>
      </c>
    </row>
    <row r="24" spans="1:7" s="353" customFormat="1" ht="33.75">
      <c r="A24" s="359"/>
      <c r="B24" s="359"/>
      <c r="C24" s="355" t="s">
        <v>645</v>
      </c>
      <c r="D24" s="357" t="s">
        <v>646</v>
      </c>
      <c r="E24" s="358" t="s">
        <v>647</v>
      </c>
      <c r="F24" s="358" t="s">
        <v>643</v>
      </c>
      <c r="G24" s="358" t="s">
        <v>648</v>
      </c>
    </row>
    <row r="25" spans="1:7" s="353" customFormat="1" ht="22.5">
      <c r="A25" s="354"/>
      <c r="B25" s="355" t="s">
        <v>132</v>
      </c>
      <c r="C25" s="356"/>
      <c r="D25" s="357" t="s">
        <v>133</v>
      </c>
      <c r="E25" s="358" t="s">
        <v>134</v>
      </c>
      <c r="F25" s="358" t="s">
        <v>649</v>
      </c>
      <c r="G25" s="358" t="s">
        <v>650</v>
      </c>
    </row>
    <row r="26" spans="1:7" s="353" customFormat="1" ht="12.75">
      <c r="A26" s="359"/>
      <c r="B26" s="359"/>
      <c r="C26" s="355" t="s">
        <v>141</v>
      </c>
      <c r="D26" s="357" t="s">
        <v>142</v>
      </c>
      <c r="E26" s="358" t="s">
        <v>143</v>
      </c>
      <c r="F26" s="358" t="s">
        <v>318</v>
      </c>
      <c r="G26" s="358" t="s">
        <v>320</v>
      </c>
    </row>
    <row r="27" spans="1:7" s="353" customFormat="1" ht="22.5">
      <c r="A27" s="359"/>
      <c r="B27" s="359"/>
      <c r="C27" s="355" t="s">
        <v>80</v>
      </c>
      <c r="D27" s="357" t="s">
        <v>81</v>
      </c>
      <c r="E27" s="358" t="s">
        <v>131</v>
      </c>
      <c r="F27" s="358" t="s">
        <v>651</v>
      </c>
      <c r="G27" s="358" t="s">
        <v>651</v>
      </c>
    </row>
    <row r="28" spans="1:7" s="353" customFormat="1" ht="12.75">
      <c r="A28" s="350" t="s">
        <v>321</v>
      </c>
      <c r="B28" s="350"/>
      <c r="C28" s="350"/>
      <c r="D28" s="351" t="s">
        <v>322</v>
      </c>
      <c r="E28" s="352" t="s">
        <v>323</v>
      </c>
      <c r="F28" s="352" t="s">
        <v>318</v>
      </c>
      <c r="G28" s="352" t="s">
        <v>324</v>
      </c>
    </row>
    <row r="29" spans="1:7" s="353" customFormat="1" ht="22.5">
      <c r="A29" s="354"/>
      <c r="B29" s="355" t="s">
        <v>325</v>
      </c>
      <c r="C29" s="356"/>
      <c r="D29" s="357" t="s">
        <v>326</v>
      </c>
      <c r="E29" s="358" t="s">
        <v>327</v>
      </c>
      <c r="F29" s="358" t="s">
        <v>318</v>
      </c>
      <c r="G29" s="358" t="s">
        <v>328</v>
      </c>
    </row>
    <row r="30" spans="1:7" s="353" customFormat="1" ht="12.75">
      <c r="A30" s="359"/>
      <c r="B30" s="359"/>
      <c r="C30" s="355" t="s">
        <v>329</v>
      </c>
      <c r="D30" s="357" t="s">
        <v>330</v>
      </c>
      <c r="E30" s="358" t="s">
        <v>331</v>
      </c>
      <c r="F30" s="358" t="s">
        <v>332</v>
      </c>
      <c r="G30" s="358" t="s">
        <v>333</v>
      </c>
    </row>
    <row r="31" spans="1:7" s="353" customFormat="1" ht="12.75">
      <c r="A31" s="359"/>
      <c r="B31" s="359"/>
      <c r="C31" s="355" t="s">
        <v>84</v>
      </c>
      <c r="D31" s="357" t="s">
        <v>85</v>
      </c>
      <c r="E31" s="358" t="s">
        <v>334</v>
      </c>
      <c r="F31" s="358" t="s">
        <v>335</v>
      </c>
      <c r="G31" s="358" t="s">
        <v>336</v>
      </c>
    </row>
    <row r="32" spans="1:7" s="353" customFormat="1" ht="12.75">
      <c r="A32" s="359"/>
      <c r="B32" s="359"/>
      <c r="C32" s="355" t="s">
        <v>227</v>
      </c>
      <c r="D32" s="357" t="s">
        <v>309</v>
      </c>
      <c r="E32" s="358" t="s">
        <v>337</v>
      </c>
      <c r="F32" s="358" t="s">
        <v>338</v>
      </c>
      <c r="G32" s="358" t="s">
        <v>339</v>
      </c>
    </row>
    <row r="33" spans="1:7" s="353" customFormat="1" ht="22.5">
      <c r="A33" s="350" t="s">
        <v>77</v>
      </c>
      <c r="B33" s="350"/>
      <c r="C33" s="350"/>
      <c r="D33" s="351" t="s">
        <v>78</v>
      </c>
      <c r="E33" s="352" t="s">
        <v>79</v>
      </c>
      <c r="F33" s="352" t="s">
        <v>652</v>
      </c>
      <c r="G33" s="352" t="s">
        <v>653</v>
      </c>
    </row>
    <row r="34" spans="1:7" s="353" customFormat="1" ht="15">
      <c r="A34" s="354"/>
      <c r="B34" s="355" t="s">
        <v>236</v>
      </c>
      <c r="C34" s="356"/>
      <c r="D34" s="357" t="s">
        <v>237</v>
      </c>
      <c r="E34" s="358" t="s">
        <v>131</v>
      </c>
      <c r="F34" s="358" t="s">
        <v>264</v>
      </c>
      <c r="G34" s="358" t="s">
        <v>264</v>
      </c>
    </row>
    <row r="35" spans="1:7" s="353" customFormat="1" ht="22.5">
      <c r="A35" s="359"/>
      <c r="B35" s="359"/>
      <c r="C35" s="355" t="s">
        <v>580</v>
      </c>
      <c r="D35" s="357" t="s">
        <v>581</v>
      </c>
      <c r="E35" s="358" t="s">
        <v>131</v>
      </c>
      <c r="F35" s="358" t="s">
        <v>264</v>
      </c>
      <c r="G35" s="358" t="s">
        <v>264</v>
      </c>
    </row>
    <row r="36" spans="1:7" s="353" customFormat="1" ht="15">
      <c r="A36" s="354"/>
      <c r="B36" s="355" t="s">
        <v>654</v>
      </c>
      <c r="C36" s="356"/>
      <c r="D36" s="357" t="s">
        <v>655</v>
      </c>
      <c r="E36" s="358" t="s">
        <v>656</v>
      </c>
      <c r="F36" s="358" t="s">
        <v>657</v>
      </c>
      <c r="G36" s="358" t="s">
        <v>658</v>
      </c>
    </row>
    <row r="37" spans="1:7" s="353" customFormat="1" ht="22.5">
      <c r="A37" s="359"/>
      <c r="B37" s="359"/>
      <c r="C37" s="355" t="s">
        <v>80</v>
      </c>
      <c r="D37" s="357" t="s">
        <v>81</v>
      </c>
      <c r="E37" s="358" t="s">
        <v>659</v>
      </c>
      <c r="F37" s="358" t="s">
        <v>657</v>
      </c>
      <c r="G37" s="358" t="s">
        <v>660</v>
      </c>
    </row>
    <row r="38" spans="1:7" s="353" customFormat="1" ht="12.75">
      <c r="A38" s="350" t="s">
        <v>265</v>
      </c>
      <c r="B38" s="350"/>
      <c r="C38" s="350"/>
      <c r="D38" s="351" t="s">
        <v>162</v>
      </c>
      <c r="E38" s="352" t="s">
        <v>340</v>
      </c>
      <c r="F38" s="352" t="s">
        <v>341</v>
      </c>
      <c r="G38" s="352" t="s">
        <v>342</v>
      </c>
    </row>
    <row r="39" spans="1:7" s="353" customFormat="1" ht="15">
      <c r="A39" s="354"/>
      <c r="B39" s="355" t="s">
        <v>269</v>
      </c>
      <c r="C39" s="356"/>
      <c r="D39" s="357" t="s">
        <v>270</v>
      </c>
      <c r="E39" s="358" t="s">
        <v>343</v>
      </c>
      <c r="F39" s="358" t="s">
        <v>582</v>
      </c>
      <c r="G39" s="358" t="s">
        <v>583</v>
      </c>
    </row>
    <row r="40" spans="1:7" s="353" customFormat="1" ht="22.5">
      <c r="A40" s="359"/>
      <c r="B40" s="359"/>
      <c r="C40" s="355" t="s">
        <v>344</v>
      </c>
      <c r="D40" s="357" t="s">
        <v>345</v>
      </c>
      <c r="E40" s="358" t="s">
        <v>346</v>
      </c>
      <c r="F40" s="358" t="s">
        <v>347</v>
      </c>
      <c r="G40" s="358" t="s">
        <v>348</v>
      </c>
    </row>
    <row r="41" spans="1:7" s="353" customFormat="1" ht="12.75">
      <c r="A41" s="359"/>
      <c r="B41" s="359"/>
      <c r="C41" s="355" t="s">
        <v>349</v>
      </c>
      <c r="D41" s="357" t="s">
        <v>350</v>
      </c>
      <c r="E41" s="358" t="s">
        <v>351</v>
      </c>
      <c r="F41" s="358" t="s">
        <v>352</v>
      </c>
      <c r="G41" s="358" t="s">
        <v>353</v>
      </c>
    </row>
    <row r="42" spans="1:7" s="353" customFormat="1" ht="12.75">
      <c r="A42" s="359"/>
      <c r="B42" s="359"/>
      <c r="C42" s="355" t="s">
        <v>135</v>
      </c>
      <c r="D42" s="357" t="s">
        <v>136</v>
      </c>
      <c r="E42" s="358" t="s">
        <v>354</v>
      </c>
      <c r="F42" s="358" t="s">
        <v>355</v>
      </c>
      <c r="G42" s="358" t="s">
        <v>356</v>
      </c>
    </row>
    <row r="43" spans="1:7" s="353" customFormat="1" ht="12.75">
      <c r="A43" s="359"/>
      <c r="B43" s="359"/>
      <c r="C43" s="355" t="s">
        <v>138</v>
      </c>
      <c r="D43" s="357" t="s">
        <v>139</v>
      </c>
      <c r="E43" s="358" t="s">
        <v>357</v>
      </c>
      <c r="F43" s="358" t="s">
        <v>358</v>
      </c>
      <c r="G43" s="358" t="s">
        <v>359</v>
      </c>
    </row>
    <row r="44" spans="1:7" s="353" customFormat="1" ht="12.75">
      <c r="A44" s="359"/>
      <c r="B44" s="359"/>
      <c r="C44" s="355" t="s">
        <v>84</v>
      </c>
      <c r="D44" s="357" t="s">
        <v>85</v>
      </c>
      <c r="E44" s="358" t="s">
        <v>360</v>
      </c>
      <c r="F44" s="358" t="s">
        <v>361</v>
      </c>
      <c r="G44" s="358" t="s">
        <v>362</v>
      </c>
    </row>
    <row r="45" spans="1:7" s="353" customFormat="1" ht="12.75">
      <c r="A45" s="359"/>
      <c r="B45" s="359"/>
      <c r="C45" s="355" t="s">
        <v>313</v>
      </c>
      <c r="D45" s="357" t="s">
        <v>314</v>
      </c>
      <c r="E45" s="358" t="s">
        <v>363</v>
      </c>
      <c r="F45" s="358" t="s">
        <v>364</v>
      </c>
      <c r="G45" s="358" t="s">
        <v>365</v>
      </c>
    </row>
    <row r="46" spans="1:7" s="353" customFormat="1" ht="22.5">
      <c r="A46" s="359"/>
      <c r="B46" s="359"/>
      <c r="C46" s="355" t="s">
        <v>86</v>
      </c>
      <c r="D46" s="357" t="s">
        <v>87</v>
      </c>
      <c r="E46" s="358" t="s">
        <v>366</v>
      </c>
      <c r="F46" s="358" t="s">
        <v>367</v>
      </c>
      <c r="G46" s="358" t="s">
        <v>368</v>
      </c>
    </row>
    <row r="47" spans="1:7" s="353" customFormat="1" ht="22.5">
      <c r="A47" s="359"/>
      <c r="B47" s="359"/>
      <c r="C47" s="355" t="s">
        <v>21</v>
      </c>
      <c r="D47" s="357" t="s">
        <v>161</v>
      </c>
      <c r="E47" s="358" t="s">
        <v>369</v>
      </c>
      <c r="F47" s="358" t="s">
        <v>584</v>
      </c>
      <c r="G47" s="358" t="s">
        <v>585</v>
      </c>
    </row>
    <row r="48" spans="1:7" s="353" customFormat="1" ht="15">
      <c r="A48" s="354"/>
      <c r="B48" s="355" t="s">
        <v>370</v>
      </c>
      <c r="C48" s="356"/>
      <c r="D48" s="357" t="s">
        <v>371</v>
      </c>
      <c r="E48" s="358" t="s">
        <v>372</v>
      </c>
      <c r="F48" s="358" t="s">
        <v>373</v>
      </c>
      <c r="G48" s="358" t="s">
        <v>374</v>
      </c>
    </row>
    <row r="49" spans="1:7" s="353" customFormat="1" ht="22.5">
      <c r="A49" s="359"/>
      <c r="B49" s="359"/>
      <c r="C49" s="355" t="s">
        <v>344</v>
      </c>
      <c r="D49" s="357" t="s">
        <v>345</v>
      </c>
      <c r="E49" s="358" t="s">
        <v>375</v>
      </c>
      <c r="F49" s="358" t="s">
        <v>376</v>
      </c>
      <c r="G49" s="358" t="s">
        <v>377</v>
      </c>
    </row>
    <row r="50" spans="1:7" s="353" customFormat="1" ht="12.75">
      <c r="A50" s="359"/>
      <c r="B50" s="359"/>
      <c r="C50" s="355" t="s">
        <v>349</v>
      </c>
      <c r="D50" s="357" t="s">
        <v>350</v>
      </c>
      <c r="E50" s="358" t="s">
        <v>378</v>
      </c>
      <c r="F50" s="358" t="s">
        <v>379</v>
      </c>
      <c r="G50" s="358" t="s">
        <v>380</v>
      </c>
    </row>
    <row r="51" spans="1:7" s="353" customFormat="1" ht="12.75">
      <c r="A51" s="359"/>
      <c r="B51" s="359"/>
      <c r="C51" s="355" t="s">
        <v>135</v>
      </c>
      <c r="D51" s="357" t="s">
        <v>136</v>
      </c>
      <c r="E51" s="358" t="s">
        <v>381</v>
      </c>
      <c r="F51" s="358" t="s">
        <v>382</v>
      </c>
      <c r="G51" s="358" t="s">
        <v>383</v>
      </c>
    </row>
    <row r="52" spans="1:7" s="353" customFormat="1" ht="12.75">
      <c r="A52" s="359"/>
      <c r="B52" s="359"/>
      <c r="C52" s="355" t="s">
        <v>138</v>
      </c>
      <c r="D52" s="357" t="s">
        <v>139</v>
      </c>
      <c r="E52" s="358" t="s">
        <v>384</v>
      </c>
      <c r="F52" s="358" t="s">
        <v>385</v>
      </c>
      <c r="G52" s="358" t="s">
        <v>386</v>
      </c>
    </row>
    <row r="53" spans="1:7" s="353" customFormat="1" ht="22.5">
      <c r="A53" s="359"/>
      <c r="B53" s="359"/>
      <c r="C53" s="355" t="s">
        <v>86</v>
      </c>
      <c r="D53" s="357" t="s">
        <v>87</v>
      </c>
      <c r="E53" s="358" t="s">
        <v>387</v>
      </c>
      <c r="F53" s="358" t="s">
        <v>388</v>
      </c>
      <c r="G53" s="358" t="s">
        <v>389</v>
      </c>
    </row>
    <row r="54" spans="1:7" s="353" customFormat="1" ht="15">
      <c r="A54" s="354"/>
      <c r="B54" s="355" t="s">
        <v>390</v>
      </c>
      <c r="C54" s="356"/>
      <c r="D54" s="357" t="s">
        <v>391</v>
      </c>
      <c r="E54" s="358" t="s">
        <v>392</v>
      </c>
      <c r="F54" s="358" t="s">
        <v>393</v>
      </c>
      <c r="G54" s="358" t="s">
        <v>394</v>
      </c>
    </row>
    <row r="55" spans="1:7" s="353" customFormat="1" ht="22.5">
      <c r="A55" s="359"/>
      <c r="B55" s="359"/>
      <c r="C55" s="355" t="s">
        <v>344</v>
      </c>
      <c r="D55" s="357" t="s">
        <v>345</v>
      </c>
      <c r="E55" s="358" t="s">
        <v>395</v>
      </c>
      <c r="F55" s="358" t="s">
        <v>396</v>
      </c>
      <c r="G55" s="358" t="s">
        <v>397</v>
      </c>
    </row>
    <row r="56" spans="1:7" s="353" customFormat="1" ht="12.75">
      <c r="A56" s="359"/>
      <c r="B56" s="359"/>
      <c r="C56" s="355" t="s">
        <v>349</v>
      </c>
      <c r="D56" s="357" t="s">
        <v>350</v>
      </c>
      <c r="E56" s="358" t="s">
        <v>398</v>
      </c>
      <c r="F56" s="358" t="s">
        <v>399</v>
      </c>
      <c r="G56" s="358" t="s">
        <v>400</v>
      </c>
    </row>
    <row r="57" spans="1:7" s="353" customFormat="1" ht="12.75">
      <c r="A57" s="359"/>
      <c r="B57" s="359"/>
      <c r="C57" s="355" t="s">
        <v>135</v>
      </c>
      <c r="D57" s="357" t="s">
        <v>136</v>
      </c>
      <c r="E57" s="358" t="s">
        <v>401</v>
      </c>
      <c r="F57" s="358" t="s">
        <v>402</v>
      </c>
      <c r="G57" s="358" t="s">
        <v>403</v>
      </c>
    </row>
    <row r="58" spans="1:7" s="353" customFormat="1" ht="12.75">
      <c r="A58" s="359"/>
      <c r="B58" s="359"/>
      <c r="C58" s="355" t="s">
        <v>138</v>
      </c>
      <c r="D58" s="357" t="s">
        <v>139</v>
      </c>
      <c r="E58" s="358" t="s">
        <v>404</v>
      </c>
      <c r="F58" s="358" t="s">
        <v>405</v>
      </c>
      <c r="G58" s="358" t="s">
        <v>406</v>
      </c>
    </row>
    <row r="59" spans="1:7" s="353" customFormat="1" ht="12.75">
      <c r="A59" s="359"/>
      <c r="B59" s="359"/>
      <c r="C59" s="355" t="s">
        <v>313</v>
      </c>
      <c r="D59" s="357" t="s">
        <v>314</v>
      </c>
      <c r="E59" s="358" t="s">
        <v>407</v>
      </c>
      <c r="F59" s="358" t="s">
        <v>408</v>
      </c>
      <c r="G59" s="358" t="s">
        <v>409</v>
      </c>
    </row>
    <row r="60" spans="1:7" s="353" customFormat="1" ht="22.5">
      <c r="A60" s="359"/>
      <c r="B60" s="359"/>
      <c r="C60" s="355" t="s">
        <v>86</v>
      </c>
      <c r="D60" s="357" t="s">
        <v>87</v>
      </c>
      <c r="E60" s="358" t="s">
        <v>410</v>
      </c>
      <c r="F60" s="358" t="s">
        <v>411</v>
      </c>
      <c r="G60" s="358" t="s">
        <v>412</v>
      </c>
    </row>
    <row r="61" spans="1:7" s="353" customFormat="1" ht="15">
      <c r="A61" s="354"/>
      <c r="B61" s="355" t="s">
        <v>413</v>
      </c>
      <c r="C61" s="356"/>
      <c r="D61" s="357" t="s">
        <v>414</v>
      </c>
      <c r="E61" s="358" t="s">
        <v>415</v>
      </c>
      <c r="F61" s="358" t="s">
        <v>416</v>
      </c>
      <c r="G61" s="358" t="s">
        <v>417</v>
      </c>
    </row>
    <row r="62" spans="1:7" s="353" customFormat="1" ht="12.75">
      <c r="A62" s="359"/>
      <c r="B62" s="359"/>
      <c r="C62" s="355" t="s">
        <v>141</v>
      </c>
      <c r="D62" s="357" t="s">
        <v>142</v>
      </c>
      <c r="E62" s="358" t="s">
        <v>137</v>
      </c>
      <c r="F62" s="358" t="s">
        <v>418</v>
      </c>
      <c r="G62" s="358" t="s">
        <v>419</v>
      </c>
    </row>
    <row r="63" spans="1:7" s="353" customFormat="1" ht="12.75">
      <c r="A63" s="359"/>
      <c r="B63" s="359"/>
      <c r="C63" s="355" t="s">
        <v>84</v>
      </c>
      <c r="D63" s="357" t="s">
        <v>85</v>
      </c>
      <c r="E63" s="358" t="s">
        <v>420</v>
      </c>
      <c r="F63" s="358" t="s">
        <v>421</v>
      </c>
      <c r="G63" s="358" t="s">
        <v>422</v>
      </c>
    </row>
    <row r="64" spans="1:7" s="353" customFormat="1" ht="12.75">
      <c r="A64" s="359"/>
      <c r="B64" s="359"/>
      <c r="C64" s="355" t="s">
        <v>227</v>
      </c>
      <c r="D64" s="357" t="s">
        <v>309</v>
      </c>
      <c r="E64" s="358" t="s">
        <v>423</v>
      </c>
      <c r="F64" s="358" t="s">
        <v>418</v>
      </c>
      <c r="G64" s="358" t="s">
        <v>424</v>
      </c>
    </row>
    <row r="65" spans="1:7" s="353" customFormat="1" ht="12.75">
      <c r="A65" s="359"/>
      <c r="B65" s="359"/>
      <c r="C65" s="355" t="s">
        <v>425</v>
      </c>
      <c r="D65" s="357" t="s">
        <v>426</v>
      </c>
      <c r="E65" s="358" t="s">
        <v>419</v>
      </c>
      <c r="F65" s="358" t="s">
        <v>361</v>
      </c>
      <c r="G65" s="358" t="s">
        <v>263</v>
      </c>
    </row>
    <row r="66" spans="1:7" s="353" customFormat="1" ht="22.5">
      <c r="A66" s="359"/>
      <c r="B66" s="359"/>
      <c r="C66" s="355" t="s">
        <v>427</v>
      </c>
      <c r="D66" s="357" t="s">
        <v>428</v>
      </c>
      <c r="E66" s="358" t="s">
        <v>429</v>
      </c>
      <c r="F66" s="358" t="s">
        <v>430</v>
      </c>
      <c r="G66" s="358" t="s">
        <v>431</v>
      </c>
    </row>
    <row r="67" spans="1:7" s="353" customFormat="1" ht="15">
      <c r="A67" s="354"/>
      <c r="B67" s="355" t="s">
        <v>432</v>
      </c>
      <c r="C67" s="356"/>
      <c r="D67" s="357" t="s">
        <v>433</v>
      </c>
      <c r="E67" s="358" t="s">
        <v>434</v>
      </c>
      <c r="F67" s="358" t="s">
        <v>435</v>
      </c>
      <c r="G67" s="358" t="s">
        <v>436</v>
      </c>
    </row>
    <row r="68" spans="1:7" s="353" customFormat="1" ht="12.75">
      <c r="A68" s="359"/>
      <c r="B68" s="359"/>
      <c r="C68" s="355" t="s">
        <v>84</v>
      </c>
      <c r="D68" s="357" t="s">
        <v>85</v>
      </c>
      <c r="E68" s="358" t="s">
        <v>437</v>
      </c>
      <c r="F68" s="358" t="s">
        <v>438</v>
      </c>
      <c r="G68" s="358" t="s">
        <v>439</v>
      </c>
    </row>
    <row r="69" spans="1:7" s="353" customFormat="1" ht="12.75">
      <c r="A69" s="359"/>
      <c r="B69" s="359"/>
      <c r="C69" s="355" t="s">
        <v>227</v>
      </c>
      <c r="D69" s="357" t="s">
        <v>309</v>
      </c>
      <c r="E69" s="358" t="s">
        <v>440</v>
      </c>
      <c r="F69" s="358" t="s">
        <v>418</v>
      </c>
      <c r="G69" s="358" t="s">
        <v>441</v>
      </c>
    </row>
    <row r="70" spans="1:7" s="353" customFormat="1" ht="22.5">
      <c r="A70" s="359"/>
      <c r="B70" s="359"/>
      <c r="C70" s="355" t="s">
        <v>86</v>
      </c>
      <c r="D70" s="357" t="s">
        <v>87</v>
      </c>
      <c r="E70" s="358" t="s">
        <v>442</v>
      </c>
      <c r="F70" s="358" t="s">
        <v>443</v>
      </c>
      <c r="G70" s="358" t="s">
        <v>444</v>
      </c>
    </row>
    <row r="71" spans="1:7" s="353" customFormat="1" ht="22.5">
      <c r="A71" s="359"/>
      <c r="B71" s="359"/>
      <c r="C71" s="355" t="s">
        <v>80</v>
      </c>
      <c r="D71" s="357" t="s">
        <v>81</v>
      </c>
      <c r="E71" s="358" t="s">
        <v>131</v>
      </c>
      <c r="F71" s="358" t="s">
        <v>423</v>
      </c>
      <c r="G71" s="358" t="s">
        <v>423</v>
      </c>
    </row>
    <row r="72" spans="1:7" s="353" customFormat="1" ht="15">
      <c r="A72" s="354"/>
      <c r="B72" s="355" t="s">
        <v>445</v>
      </c>
      <c r="C72" s="356"/>
      <c r="D72" s="357" t="s">
        <v>446</v>
      </c>
      <c r="E72" s="358" t="s">
        <v>447</v>
      </c>
      <c r="F72" s="358" t="s">
        <v>586</v>
      </c>
      <c r="G72" s="358" t="s">
        <v>587</v>
      </c>
    </row>
    <row r="73" spans="1:7" s="353" customFormat="1" ht="12.75">
      <c r="A73" s="359"/>
      <c r="B73" s="359"/>
      <c r="C73" s="355" t="s">
        <v>313</v>
      </c>
      <c r="D73" s="357" t="s">
        <v>314</v>
      </c>
      <c r="E73" s="358" t="s">
        <v>448</v>
      </c>
      <c r="F73" s="358" t="s">
        <v>588</v>
      </c>
      <c r="G73" s="358" t="s">
        <v>589</v>
      </c>
    </row>
    <row r="74" spans="1:7" s="353" customFormat="1" ht="22.5">
      <c r="A74" s="359"/>
      <c r="B74" s="359"/>
      <c r="C74" s="355" t="s">
        <v>86</v>
      </c>
      <c r="D74" s="357" t="s">
        <v>87</v>
      </c>
      <c r="E74" s="358" t="s">
        <v>449</v>
      </c>
      <c r="F74" s="358" t="s">
        <v>450</v>
      </c>
      <c r="G74" s="358" t="s">
        <v>451</v>
      </c>
    </row>
    <row r="75" spans="1:7" s="353" customFormat="1" ht="12.75">
      <c r="A75" s="350" t="s">
        <v>82</v>
      </c>
      <c r="B75" s="350"/>
      <c r="C75" s="350"/>
      <c r="D75" s="351" t="s">
        <v>83</v>
      </c>
      <c r="E75" s="352" t="s">
        <v>452</v>
      </c>
      <c r="F75" s="352" t="s">
        <v>276</v>
      </c>
      <c r="G75" s="352" t="s">
        <v>453</v>
      </c>
    </row>
    <row r="76" spans="1:7" s="353" customFormat="1" ht="67.5">
      <c r="A76" s="354"/>
      <c r="B76" s="355" t="s">
        <v>278</v>
      </c>
      <c r="C76" s="356"/>
      <c r="D76" s="357" t="s">
        <v>279</v>
      </c>
      <c r="E76" s="358" t="s">
        <v>454</v>
      </c>
      <c r="F76" s="358" t="s">
        <v>276</v>
      </c>
      <c r="G76" s="358" t="s">
        <v>455</v>
      </c>
    </row>
    <row r="77" spans="1:7" s="353" customFormat="1" ht="12.75">
      <c r="A77" s="359"/>
      <c r="B77" s="359"/>
      <c r="C77" s="355" t="s">
        <v>456</v>
      </c>
      <c r="D77" s="357" t="s">
        <v>457</v>
      </c>
      <c r="E77" s="358" t="s">
        <v>454</v>
      </c>
      <c r="F77" s="358" t="s">
        <v>276</v>
      </c>
      <c r="G77" s="358" t="s">
        <v>455</v>
      </c>
    </row>
    <row r="78" spans="1:7" s="353" customFormat="1" ht="15">
      <c r="A78" s="354"/>
      <c r="B78" s="355" t="s">
        <v>458</v>
      </c>
      <c r="C78" s="356"/>
      <c r="D78" s="357" t="s">
        <v>446</v>
      </c>
      <c r="E78" s="358" t="s">
        <v>459</v>
      </c>
      <c r="F78" s="358" t="s">
        <v>131</v>
      </c>
      <c r="G78" s="358" t="s">
        <v>459</v>
      </c>
    </row>
    <row r="79" spans="1:7" s="353" customFormat="1" ht="12.75">
      <c r="A79" s="359"/>
      <c r="B79" s="359"/>
      <c r="C79" s="355" t="s">
        <v>135</v>
      </c>
      <c r="D79" s="357" t="s">
        <v>136</v>
      </c>
      <c r="E79" s="358" t="s">
        <v>131</v>
      </c>
      <c r="F79" s="358" t="s">
        <v>460</v>
      </c>
      <c r="G79" s="358" t="s">
        <v>460</v>
      </c>
    </row>
    <row r="80" spans="1:7" s="353" customFormat="1" ht="12.75">
      <c r="A80" s="359"/>
      <c r="B80" s="359"/>
      <c r="C80" s="355" t="s">
        <v>141</v>
      </c>
      <c r="D80" s="357" t="s">
        <v>142</v>
      </c>
      <c r="E80" s="358" t="s">
        <v>131</v>
      </c>
      <c r="F80" s="358" t="s">
        <v>461</v>
      </c>
      <c r="G80" s="358" t="s">
        <v>461</v>
      </c>
    </row>
    <row r="81" spans="1:7" s="353" customFormat="1" ht="12.75">
      <c r="A81" s="359"/>
      <c r="B81" s="359"/>
      <c r="C81" s="355" t="s">
        <v>84</v>
      </c>
      <c r="D81" s="357" t="s">
        <v>85</v>
      </c>
      <c r="E81" s="358" t="s">
        <v>462</v>
      </c>
      <c r="F81" s="358" t="s">
        <v>463</v>
      </c>
      <c r="G81" s="358" t="s">
        <v>464</v>
      </c>
    </row>
    <row r="82" spans="1:7" s="353" customFormat="1" ht="12.75">
      <c r="A82" s="350" t="s">
        <v>465</v>
      </c>
      <c r="B82" s="350"/>
      <c r="C82" s="350"/>
      <c r="D82" s="351" t="s">
        <v>466</v>
      </c>
      <c r="E82" s="352" t="s">
        <v>467</v>
      </c>
      <c r="F82" s="352" t="s">
        <v>468</v>
      </c>
      <c r="G82" s="352" t="s">
        <v>469</v>
      </c>
    </row>
    <row r="83" spans="1:7" s="353" customFormat="1" ht="15">
      <c r="A83" s="354"/>
      <c r="B83" s="355" t="s">
        <v>470</v>
      </c>
      <c r="C83" s="356"/>
      <c r="D83" s="357" t="s">
        <v>471</v>
      </c>
      <c r="E83" s="358" t="s">
        <v>472</v>
      </c>
      <c r="F83" s="358" t="s">
        <v>473</v>
      </c>
      <c r="G83" s="358" t="s">
        <v>474</v>
      </c>
    </row>
    <row r="84" spans="1:7" s="353" customFormat="1" ht="22.5">
      <c r="A84" s="359"/>
      <c r="B84" s="359"/>
      <c r="C84" s="355" t="s">
        <v>344</v>
      </c>
      <c r="D84" s="357" t="s">
        <v>345</v>
      </c>
      <c r="E84" s="358" t="s">
        <v>475</v>
      </c>
      <c r="F84" s="358" t="s">
        <v>476</v>
      </c>
      <c r="G84" s="358" t="s">
        <v>477</v>
      </c>
    </row>
    <row r="85" spans="1:7" s="353" customFormat="1" ht="12.75">
      <c r="A85" s="359"/>
      <c r="B85" s="359"/>
      <c r="C85" s="355" t="s">
        <v>349</v>
      </c>
      <c r="D85" s="357" t="s">
        <v>350</v>
      </c>
      <c r="E85" s="358" t="s">
        <v>478</v>
      </c>
      <c r="F85" s="358" t="s">
        <v>479</v>
      </c>
      <c r="G85" s="358" t="s">
        <v>480</v>
      </c>
    </row>
    <row r="86" spans="1:7" s="353" customFormat="1" ht="12.75">
      <c r="A86" s="359"/>
      <c r="B86" s="359"/>
      <c r="C86" s="355" t="s">
        <v>135</v>
      </c>
      <c r="D86" s="357" t="s">
        <v>136</v>
      </c>
      <c r="E86" s="358" t="s">
        <v>481</v>
      </c>
      <c r="F86" s="358" t="s">
        <v>482</v>
      </c>
      <c r="G86" s="358" t="s">
        <v>483</v>
      </c>
    </row>
    <row r="87" spans="1:7" s="353" customFormat="1" ht="12.75">
      <c r="A87" s="359"/>
      <c r="B87" s="359"/>
      <c r="C87" s="355" t="s">
        <v>84</v>
      </c>
      <c r="D87" s="357" t="s">
        <v>85</v>
      </c>
      <c r="E87" s="358" t="s">
        <v>484</v>
      </c>
      <c r="F87" s="358" t="s">
        <v>485</v>
      </c>
      <c r="G87" s="358" t="s">
        <v>486</v>
      </c>
    </row>
    <row r="88" spans="1:7" s="353" customFormat="1" ht="12.75">
      <c r="A88" s="359"/>
      <c r="B88" s="359"/>
      <c r="C88" s="355" t="s">
        <v>227</v>
      </c>
      <c r="D88" s="357" t="s">
        <v>309</v>
      </c>
      <c r="E88" s="358" t="s">
        <v>487</v>
      </c>
      <c r="F88" s="358" t="s">
        <v>418</v>
      </c>
      <c r="G88" s="358" t="s">
        <v>488</v>
      </c>
    </row>
    <row r="89" spans="1:7" s="353" customFormat="1" ht="15">
      <c r="A89" s="354"/>
      <c r="B89" s="355" t="s">
        <v>489</v>
      </c>
      <c r="C89" s="356"/>
      <c r="D89" s="357" t="s">
        <v>414</v>
      </c>
      <c r="E89" s="358" t="s">
        <v>490</v>
      </c>
      <c r="F89" s="358" t="s">
        <v>491</v>
      </c>
      <c r="G89" s="358" t="s">
        <v>492</v>
      </c>
    </row>
    <row r="90" spans="1:7" s="353" customFormat="1" ht="12.75">
      <c r="A90" s="359"/>
      <c r="B90" s="359"/>
      <c r="C90" s="355" t="s">
        <v>227</v>
      </c>
      <c r="D90" s="357" t="s">
        <v>309</v>
      </c>
      <c r="E90" s="358" t="s">
        <v>490</v>
      </c>
      <c r="F90" s="358" t="s">
        <v>491</v>
      </c>
      <c r="G90" s="358" t="s">
        <v>492</v>
      </c>
    </row>
    <row r="91" spans="1:7" s="353" customFormat="1" ht="22.5">
      <c r="A91" s="350" t="s">
        <v>169</v>
      </c>
      <c r="B91" s="350"/>
      <c r="C91" s="350"/>
      <c r="D91" s="351" t="s">
        <v>170</v>
      </c>
      <c r="E91" s="352" t="s">
        <v>493</v>
      </c>
      <c r="F91" s="352" t="s">
        <v>627</v>
      </c>
      <c r="G91" s="352" t="s">
        <v>628</v>
      </c>
    </row>
    <row r="92" spans="1:7" s="353" customFormat="1" ht="15">
      <c r="A92" s="354"/>
      <c r="B92" s="355" t="s">
        <v>590</v>
      </c>
      <c r="C92" s="356"/>
      <c r="D92" s="357" t="s">
        <v>591</v>
      </c>
      <c r="E92" s="358" t="s">
        <v>592</v>
      </c>
      <c r="F92" s="358" t="s">
        <v>593</v>
      </c>
      <c r="G92" s="358" t="s">
        <v>594</v>
      </c>
    </row>
    <row r="93" spans="1:7" s="353" customFormat="1" ht="12.75">
      <c r="A93" s="359"/>
      <c r="B93" s="359"/>
      <c r="C93" s="355" t="s">
        <v>227</v>
      </c>
      <c r="D93" s="357" t="s">
        <v>309</v>
      </c>
      <c r="E93" s="358" t="s">
        <v>595</v>
      </c>
      <c r="F93" s="358" t="s">
        <v>593</v>
      </c>
      <c r="G93" s="358" t="s">
        <v>596</v>
      </c>
    </row>
    <row r="94" spans="1:7" s="353" customFormat="1" ht="15">
      <c r="A94" s="354"/>
      <c r="B94" s="355" t="s">
        <v>288</v>
      </c>
      <c r="C94" s="356"/>
      <c r="D94" s="357" t="s">
        <v>289</v>
      </c>
      <c r="E94" s="358" t="s">
        <v>494</v>
      </c>
      <c r="F94" s="358" t="s">
        <v>260</v>
      </c>
      <c r="G94" s="358" t="s">
        <v>495</v>
      </c>
    </row>
    <row r="95" spans="1:7" s="353" customFormat="1" ht="12.75">
      <c r="A95" s="359"/>
      <c r="B95" s="359"/>
      <c r="C95" s="355" t="s">
        <v>227</v>
      </c>
      <c r="D95" s="357" t="s">
        <v>309</v>
      </c>
      <c r="E95" s="358" t="s">
        <v>496</v>
      </c>
      <c r="F95" s="358" t="s">
        <v>260</v>
      </c>
      <c r="G95" s="358" t="s">
        <v>497</v>
      </c>
    </row>
    <row r="96" spans="1:7" s="353" customFormat="1" ht="15">
      <c r="A96" s="354"/>
      <c r="B96" s="355" t="s">
        <v>629</v>
      </c>
      <c r="C96" s="356"/>
      <c r="D96" s="357" t="s">
        <v>630</v>
      </c>
      <c r="E96" s="358" t="s">
        <v>631</v>
      </c>
      <c r="F96" s="358" t="s">
        <v>632</v>
      </c>
      <c r="G96" s="358" t="s">
        <v>633</v>
      </c>
    </row>
    <row r="97" spans="1:7" s="353" customFormat="1" ht="22.5">
      <c r="A97" s="359"/>
      <c r="B97" s="359"/>
      <c r="C97" s="355" t="s">
        <v>21</v>
      </c>
      <c r="D97" s="357" t="s">
        <v>161</v>
      </c>
      <c r="E97" s="358" t="s">
        <v>634</v>
      </c>
      <c r="F97" s="358" t="s">
        <v>632</v>
      </c>
      <c r="G97" s="358" t="s">
        <v>635</v>
      </c>
    </row>
    <row r="98" spans="1:7" s="353" customFormat="1" ht="15">
      <c r="A98" s="354"/>
      <c r="B98" s="355" t="s">
        <v>171</v>
      </c>
      <c r="C98" s="356"/>
      <c r="D98" s="357" t="s">
        <v>172</v>
      </c>
      <c r="E98" s="358" t="s">
        <v>498</v>
      </c>
      <c r="F98" s="358" t="s">
        <v>597</v>
      </c>
      <c r="G98" s="358" t="s">
        <v>598</v>
      </c>
    </row>
    <row r="99" spans="1:7" s="353" customFormat="1" ht="22.5">
      <c r="A99" s="359"/>
      <c r="B99" s="359"/>
      <c r="C99" s="355" t="s">
        <v>173</v>
      </c>
      <c r="D99" s="357" t="s">
        <v>174</v>
      </c>
      <c r="E99" s="358" t="s">
        <v>499</v>
      </c>
      <c r="F99" s="358" t="s">
        <v>599</v>
      </c>
      <c r="G99" s="358" t="s">
        <v>600</v>
      </c>
    </row>
    <row r="100" spans="1:7" s="353" customFormat="1" ht="56.25">
      <c r="A100" s="359"/>
      <c r="B100" s="359"/>
      <c r="C100" s="355" t="s">
        <v>500</v>
      </c>
      <c r="D100" s="357" t="s">
        <v>501</v>
      </c>
      <c r="E100" s="358" t="s">
        <v>502</v>
      </c>
      <c r="F100" s="358" t="s">
        <v>503</v>
      </c>
      <c r="G100" s="358" t="s">
        <v>504</v>
      </c>
    </row>
    <row r="101" spans="1:7" s="353" customFormat="1" ht="15">
      <c r="A101" s="354"/>
      <c r="B101" s="355" t="s">
        <v>601</v>
      </c>
      <c r="C101" s="356"/>
      <c r="D101" s="357" t="s">
        <v>446</v>
      </c>
      <c r="E101" s="358" t="s">
        <v>602</v>
      </c>
      <c r="F101" s="358" t="s">
        <v>603</v>
      </c>
      <c r="G101" s="358" t="s">
        <v>604</v>
      </c>
    </row>
    <row r="102" spans="1:7" s="353" customFormat="1" ht="12.75">
      <c r="A102" s="359"/>
      <c r="B102" s="359"/>
      <c r="C102" s="355" t="s">
        <v>84</v>
      </c>
      <c r="D102" s="357" t="s">
        <v>85</v>
      </c>
      <c r="E102" s="358" t="s">
        <v>605</v>
      </c>
      <c r="F102" s="358" t="s">
        <v>438</v>
      </c>
      <c r="G102" s="358" t="s">
        <v>424</v>
      </c>
    </row>
    <row r="103" spans="1:7" s="353" customFormat="1" ht="22.5">
      <c r="A103" s="359"/>
      <c r="B103" s="359"/>
      <c r="C103" s="355" t="s">
        <v>21</v>
      </c>
      <c r="D103" s="357" t="s">
        <v>161</v>
      </c>
      <c r="E103" s="358" t="s">
        <v>606</v>
      </c>
      <c r="F103" s="358" t="s">
        <v>364</v>
      </c>
      <c r="G103" s="358" t="s">
        <v>607</v>
      </c>
    </row>
    <row r="104" spans="1:7" s="353" customFormat="1" ht="22.5">
      <c r="A104" s="350" t="s">
        <v>505</v>
      </c>
      <c r="B104" s="350"/>
      <c r="C104" s="350"/>
      <c r="D104" s="351" t="s">
        <v>506</v>
      </c>
      <c r="E104" s="352" t="s">
        <v>507</v>
      </c>
      <c r="F104" s="352" t="s">
        <v>312</v>
      </c>
      <c r="G104" s="352" t="s">
        <v>508</v>
      </c>
    </row>
    <row r="105" spans="1:7" s="353" customFormat="1" ht="15">
      <c r="A105" s="354"/>
      <c r="B105" s="355" t="s">
        <v>509</v>
      </c>
      <c r="C105" s="356"/>
      <c r="D105" s="357" t="s">
        <v>510</v>
      </c>
      <c r="E105" s="358" t="s">
        <v>511</v>
      </c>
      <c r="F105" s="358" t="s">
        <v>312</v>
      </c>
      <c r="G105" s="358" t="s">
        <v>512</v>
      </c>
    </row>
    <row r="106" spans="1:7" s="353" customFormat="1" ht="22.5">
      <c r="A106" s="359"/>
      <c r="B106" s="359"/>
      <c r="C106" s="355" t="s">
        <v>513</v>
      </c>
      <c r="D106" s="357" t="s">
        <v>514</v>
      </c>
      <c r="E106" s="358" t="s">
        <v>511</v>
      </c>
      <c r="F106" s="358" t="s">
        <v>312</v>
      </c>
      <c r="G106" s="358" t="s">
        <v>512</v>
      </c>
    </row>
    <row r="107" spans="1:7" s="353" customFormat="1" ht="12.75">
      <c r="A107" s="350" t="s">
        <v>515</v>
      </c>
      <c r="B107" s="350"/>
      <c r="C107" s="350"/>
      <c r="D107" s="351" t="s">
        <v>516</v>
      </c>
      <c r="E107" s="352" t="s">
        <v>517</v>
      </c>
      <c r="F107" s="352" t="s">
        <v>518</v>
      </c>
      <c r="G107" s="352" t="s">
        <v>519</v>
      </c>
    </row>
    <row r="108" spans="1:7" s="353" customFormat="1" ht="15">
      <c r="A108" s="354"/>
      <c r="B108" s="355" t="s">
        <v>520</v>
      </c>
      <c r="C108" s="356"/>
      <c r="D108" s="357" t="s">
        <v>446</v>
      </c>
      <c r="E108" s="358" t="s">
        <v>517</v>
      </c>
      <c r="F108" s="358" t="s">
        <v>518</v>
      </c>
      <c r="G108" s="358" t="s">
        <v>519</v>
      </c>
    </row>
    <row r="109" spans="1:7" s="353" customFormat="1" ht="12.75">
      <c r="A109" s="359"/>
      <c r="B109" s="359"/>
      <c r="C109" s="355" t="s">
        <v>84</v>
      </c>
      <c r="D109" s="357" t="s">
        <v>85</v>
      </c>
      <c r="E109" s="358" t="s">
        <v>608</v>
      </c>
      <c r="F109" s="358" t="s">
        <v>661</v>
      </c>
      <c r="G109" s="358" t="s">
        <v>662</v>
      </c>
    </row>
    <row r="110" spans="1:7" s="353" customFormat="1" ht="12.75">
      <c r="A110" s="359"/>
      <c r="B110" s="359"/>
      <c r="C110" s="355" t="s">
        <v>227</v>
      </c>
      <c r="D110" s="357" t="s">
        <v>309</v>
      </c>
      <c r="E110" s="358" t="s">
        <v>521</v>
      </c>
      <c r="F110" s="358" t="s">
        <v>518</v>
      </c>
      <c r="G110" s="358" t="s">
        <v>522</v>
      </c>
    </row>
    <row r="111" spans="1:7" s="353" customFormat="1" ht="22.5">
      <c r="A111" s="359"/>
      <c r="B111" s="359"/>
      <c r="C111" s="355" t="s">
        <v>21</v>
      </c>
      <c r="D111" s="357" t="s">
        <v>161</v>
      </c>
      <c r="E111" s="358" t="s">
        <v>609</v>
      </c>
      <c r="F111" s="358" t="s">
        <v>663</v>
      </c>
      <c r="G111" s="358" t="s">
        <v>664</v>
      </c>
    </row>
    <row r="112" spans="1:7" s="353" customFormat="1" ht="5.45" customHeight="1">
      <c r="A112" s="436"/>
      <c r="B112" s="436"/>
      <c r="C112" s="436"/>
      <c r="D112" s="437"/>
      <c r="E112" s="437"/>
      <c r="F112" s="437"/>
      <c r="G112" s="437"/>
    </row>
    <row r="113" spans="1:7" s="353" customFormat="1" ht="17.1" customHeight="1">
      <c r="A113" s="438" t="s">
        <v>72</v>
      </c>
      <c r="B113" s="438"/>
      <c r="C113" s="438"/>
      <c r="D113" s="438"/>
      <c r="E113" s="360" t="s">
        <v>523</v>
      </c>
      <c r="F113" s="360" t="s">
        <v>665</v>
      </c>
      <c r="G113" s="360" t="s">
        <v>666</v>
      </c>
    </row>
    <row r="115" spans="1:8" s="4" customFormat="1" ht="12.75">
      <c r="A115" s="266" t="s">
        <v>524</v>
      </c>
      <c r="B115" s="267"/>
      <c r="C115" s="267"/>
      <c r="D115" s="267"/>
      <c r="E115" s="266"/>
      <c r="F115" s="266"/>
      <c r="G115" s="266"/>
      <c r="H115" s="268"/>
    </row>
    <row r="116" spans="1:12" ht="15">
      <c r="A116" s="367" t="s">
        <v>525</v>
      </c>
      <c r="B116" s="439" t="s">
        <v>526</v>
      </c>
      <c r="C116" s="439"/>
      <c r="D116" s="439"/>
      <c r="E116" s="264">
        <f>E118+E121+E122+E124+E123</f>
        <v>32864202.27</v>
      </c>
      <c r="F116" s="269">
        <f aca="true" t="shared" si="0" ref="F116:G116">F118+F121+F122+F124+F123</f>
        <v>88964</v>
      </c>
      <c r="G116" s="269">
        <f t="shared" si="0"/>
        <v>32953166.27</v>
      </c>
      <c r="H116" s="178"/>
      <c r="I116" s="3"/>
      <c r="J116" s="3"/>
      <c r="K116" s="3"/>
      <c r="L116" s="3"/>
    </row>
    <row r="117" spans="1:11" ht="15">
      <c r="A117" s="367"/>
      <c r="B117" s="440" t="s">
        <v>527</v>
      </c>
      <c r="C117" s="441"/>
      <c r="D117" s="442"/>
      <c r="E117" s="367"/>
      <c r="F117" s="264"/>
      <c r="G117" s="264">
        <f aca="true" t="shared" si="1" ref="G117:G124">E117+F117</f>
        <v>0</v>
      </c>
      <c r="H117" s="178"/>
      <c r="I117" s="3"/>
      <c r="J117" s="270"/>
      <c r="K117" s="270"/>
    </row>
    <row r="118" spans="1:11" ht="15">
      <c r="A118" s="367"/>
      <c r="B118" s="367" t="s">
        <v>528</v>
      </c>
      <c r="C118" s="443" t="s">
        <v>529</v>
      </c>
      <c r="D118" s="443"/>
      <c r="E118" s="269">
        <f aca="true" t="shared" si="2" ref="E118:G118">SUM(E119:E120)</f>
        <v>16267084.54</v>
      </c>
      <c r="F118" s="269">
        <f t="shared" si="2"/>
        <v>907966</v>
      </c>
      <c r="G118" s="269">
        <f t="shared" si="2"/>
        <v>17175050.54</v>
      </c>
      <c r="H118" s="178"/>
      <c r="I118" s="3"/>
      <c r="J118" s="3"/>
      <c r="K118" s="3"/>
    </row>
    <row r="119" spans="1:11" ht="15">
      <c r="A119" s="367"/>
      <c r="B119" s="367"/>
      <c r="C119" s="443" t="s">
        <v>530</v>
      </c>
      <c r="D119" s="443"/>
      <c r="E119" s="264">
        <v>10402596.84</v>
      </c>
      <c r="F119" s="264">
        <v>93487</v>
      </c>
      <c r="G119" s="264">
        <f t="shared" si="1"/>
        <v>10496083.84</v>
      </c>
      <c r="H119" s="178"/>
      <c r="I119" s="3"/>
      <c r="J119" s="3"/>
      <c r="K119" s="3"/>
    </row>
    <row r="120" spans="1:12" ht="24.75" customHeight="1">
      <c r="A120" s="367"/>
      <c r="B120" s="367"/>
      <c r="C120" s="431" t="s">
        <v>531</v>
      </c>
      <c r="D120" s="444"/>
      <c r="E120" s="264">
        <v>5864487.7</v>
      </c>
      <c r="F120" s="264">
        <v>814479</v>
      </c>
      <c r="G120" s="264">
        <f t="shared" si="1"/>
        <v>6678966.7</v>
      </c>
      <c r="H120" s="178"/>
      <c r="J120" s="3"/>
      <c r="K120" s="3"/>
      <c r="L120" s="3"/>
    </row>
    <row r="121" spans="1:12" ht="15">
      <c r="A121" s="367"/>
      <c r="B121" s="367" t="s">
        <v>532</v>
      </c>
      <c r="C121" s="431" t="s">
        <v>533</v>
      </c>
      <c r="D121" s="444"/>
      <c r="E121" s="264">
        <v>8177822</v>
      </c>
      <c r="F121" s="264">
        <v>-823000</v>
      </c>
      <c r="G121" s="264">
        <f t="shared" si="1"/>
        <v>7354822</v>
      </c>
      <c r="H121" s="178"/>
      <c r="J121" s="3"/>
      <c r="K121" s="3"/>
      <c r="L121" s="3"/>
    </row>
    <row r="122" spans="1:8" ht="15">
      <c r="A122" s="367"/>
      <c r="B122" s="367" t="s">
        <v>534</v>
      </c>
      <c r="C122" s="443" t="s">
        <v>535</v>
      </c>
      <c r="D122" s="443"/>
      <c r="E122" s="264">
        <v>8150895.73</v>
      </c>
      <c r="F122" s="264">
        <v>3998</v>
      </c>
      <c r="G122" s="264">
        <f t="shared" si="1"/>
        <v>8154893.73</v>
      </c>
      <c r="H122" s="178"/>
    </row>
    <row r="123" spans="1:11" ht="27" customHeight="1">
      <c r="A123" s="367"/>
      <c r="B123" s="367" t="s">
        <v>536</v>
      </c>
      <c r="C123" s="431" t="s">
        <v>537</v>
      </c>
      <c r="D123" s="442"/>
      <c r="E123" s="264">
        <v>43400</v>
      </c>
      <c r="F123" s="264"/>
      <c r="G123" s="264">
        <f t="shared" si="1"/>
        <v>43400</v>
      </c>
      <c r="H123" s="178"/>
      <c r="I123" s="270"/>
      <c r="J123" s="270"/>
      <c r="K123" s="270"/>
    </row>
    <row r="124" spans="1:12" ht="22.5" customHeight="1">
      <c r="A124" s="367"/>
      <c r="B124" s="367" t="s">
        <v>538</v>
      </c>
      <c r="C124" s="443" t="s">
        <v>539</v>
      </c>
      <c r="D124" s="443"/>
      <c r="E124" s="264">
        <v>225000</v>
      </c>
      <c r="F124" s="264"/>
      <c r="G124" s="264">
        <f t="shared" si="1"/>
        <v>225000</v>
      </c>
      <c r="H124" s="178"/>
      <c r="J124" s="3"/>
      <c r="K124" s="3"/>
      <c r="L124" s="3"/>
    </row>
    <row r="125" spans="1:10" ht="15">
      <c r="A125" s="446"/>
      <c r="B125" s="447"/>
      <c r="C125" s="447"/>
      <c r="D125" s="447"/>
      <c r="E125" s="447"/>
      <c r="F125" s="264"/>
      <c r="G125" s="264"/>
      <c r="H125" s="178"/>
      <c r="I125" s="3"/>
      <c r="J125" s="3"/>
    </row>
    <row r="126" spans="1:8" ht="15">
      <c r="A126" s="367" t="s">
        <v>540</v>
      </c>
      <c r="B126" s="440" t="s">
        <v>541</v>
      </c>
      <c r="C126" s="441"/>
      <c r="D126" s="442"/>
      <c r="E126" s="264">
        <v>13708047.81</v>
      </c>
      <c r="F126" s="264">
        <v>6614799</v>
      </c>
      <c r="G126" s="264">
        <f>E126+F126</f>
        <v>20322846.810000002</v>
      </c>
      <c r="H126" s="178"/>
    </row>
    <row r="127" spans="1:8" ht="15">
      <c r="A127" s="367"/>
      <c r="B127" s="431" t="s">
        <v>75</v>
      </c>
      <c r="C127" s="445"/>
      <c r="D127" s="444"/>
      <c r="E127" s="367"/>
      <c r="F127" s="367"/>
      <c r="G127" s="367"/>
      <c r="H127" s="178"/>
    </row>
    <row r="128" spans="1:10" ht="27" customHeight="1">
      <c r="A128" s="367"/>
      <c r="B128" s="367"/>
      <c r="C128" s="431" t="s">
        <v>542</v>
      </c>
      <c r="D128" s="442"/>
      <c r="E128" s="264">
        <v>407101</v>
      </c>
      <c r="F128" s="264">
        <v>0</v>
      </c>
      <c r="G128" s="264">
        <f>E128+F128</f>
        <v>407101</v>
      </c>
      <c r="H128" s="178"/>
      <c r="I128" s="270"/>
      <c r="J128" s="271"/>
    </row>
    <row r="132" spans="5:6" ht="15">
      <c r="E132" s="142" t="s">
        <v>7</v>
      </c>
      <c r="F132" s="142"/>
    </row>
    <row r="133" spans="5:6" ht="15">
      <c r="E133" s="142"/>
      <c r="F133" s="142"/>
    </row>
    <row r="134" spans="5:6" ht="15">
      <c r="E134" s="142" t="s">
        <v>8</v>
      </c>
      <c r="F134" s="142"/>
    </row>
  </sheetData>
  <mergeCells count="18">
    <mergeCell ref="B126:D126"/>
    <mergeCell ref="B127:D127"/>
    <mergeCell ref="C128:D128"/>
    <mergeCell ref="C121:D121"/>
    <mergeCell ref="C122:D122"/>
    <mergeCell ref="C123:D123"/>
    <mergeCell ref="C124:D124"/>
    <mergeCell ref="A125:E125"/>
    <mergeCell ref="B116:D116"/>
    <mergeCell ref="B117:D117"/>
    <mergeCell ref="C118:D118"/>
    <mergeCell ref="C119:D119"/>
    <mergeCell ref="C120:D120"/>
    <mergeCell ref="A6:G6"/>
    <mergeCell ref="A7:G7"/>
    <mergeCell ref="A112:C112"/>
    <mergeCell ref="D112:G112"/>
    <mergeCell ref="A113:D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 topLeftCell="A1">
      <selection activeCell="E34" sqref="E34"/>
    </sheetView>
  </sheetViews>
  <sheetFormatPr defaultColWidth="9.140625" defaultRowHeight="15"/>
  <cols>
    <col min="1" max="2" width="6.421875" style="331" customWidth="1"/>
    <col min="3" max="3" width="32.57421875" style="331" customWidth="1"/>
    <col min="4" max="4" width="13.7109375" style="331" customWidth="1"/>
    <col min="5" max="5" width="13.140625" style="331" customWidth="1"/>
    <col min="6" max="6" width="13.00390625" style="333" customWidth="1"/>
    <col min="7" max="7" width="9.140625" style="331" customWidth="1"/>
    <col min="8" max="8" width="10.8515625" style="331" bestFit="1" customWidth="1"/>
    <col min="9" max="16384" width="9.140625" style="331" customWidth="1"/>
  </cols>
  <sheetData>
    <row r="1" spans="1:6" ht="15">
      <c r="A1" s="5"/>
      <c r="B1" s="5"/>
      <c r="C1" s="6"/>
      <c r="D1" s="2" t="s">
        <v>144</v>
      </c>
      <c r="E1" s="6"/>
      <c r="F1" s="7"/>
    </row>
    <row r="2" spans="1:6" ht="15">
      <c r="A2" s="5"/>
      <c r="B2" s="5"/>
      <c r="C2" s="6"/>
      <c r="D2" s="2" t="s">
        <v>549</v>
      </c>
      <c r="E2" s="332"/>
      <c r="F2" s="7"/>
    </row>
    <row r="3" spans="1:6" ht="15">
      <c r="A3" s="5"/>
      <c r="B3" s="5"/>
      <c r="C3" s="6"/>
      <c r="D3" s="2" t="s">
        <v>2</v>
      </c>
      <c r="E3" s="332"/>
      <c r="F3" s="7"/>
    </row>
    <row r="4" spans="1:6" ht="15">
      <c r="A4" s="5"/>
      <c r="B4" s="5"/>
      <c r="C4" s="6"/>
      <c r="D4" s="2" t="s">
        <v>552</v>
      </c>
      <c r="E4" s="332"/>
      <c r="F4" s="7"/>
    </row>
    <row r="5" spans="1:6" ht="36.75" customHeight="1">
      <c r="A5" s="5"/>
      <c r="B5" s="5"/>
      <c r="C5" s="8"/>
      <c r="D5" s="6"/>
      <c r="E5" s="6"/>
      <c r="F5" s="7"/>
    </row>
    <row r="6" spans="1:6" ht="15">
      <c r="A6" s="448" t="s">
        <v>13</v>
      </c>
      <c r="B6" s="449"/>
      <c r="C6" s="449"/>
      <c r="D6" s="449"/>
      <c r="E6" s="449"/>
      <c r="F6" s="449"/>
    </row>
    <row r="7" spans="1:7" ht="15">
      <c r="A7" s="435" t="s">
        <v>14</v>
      </c>
      <c r="B7" s="435"/>
      <c r="C7" s="435"/>
      <c r="D7" s="435"/>
      <c r="E7" s="435"/>
      <c r="F7" s="435"/>
      <c r="G7" s="435"/>
    </row>
    <row r="8" ht="36.75" customHeight="1"/>
    <row r="9" spans="1:6" s="12" customFormat="1" ht="32.25" customHeight="1">
      <c r="A9" s="9" t="s">
        <v>3</v>
      </c>
      <c r="B9" s="9" t="s">
        <v>4</v>
      </c>
      <c r="C9" s="9" t="s">
        <v>15</v>
      </c>
      <c r="D9" s="10" t="s">
        <v>16</v>
      </c>
      <c r="E9" s="11" t="s">
        <v>17</v>
      </c>
      <c r="F9" s="11" t="s">
        <v>18</v>
      </c>
    </row>
    <row r="10" spans="1:6" s="12" customFormat="1" ht="51" hidden="1">
      <c r="A10" s="13"/>
      <c r="B10" s="14" t="s">
        <v>19</v>
      </c>
      <c r="C10" s="15" t="s">
        <v>20</v>
      </c>
      <c r="D10" s="16">
        <v>92250</v>
      </c>
      <c r="E10" s="17"/>
      <c r="F10" s="17">
        <f>D10+E10</f>
        <v>92250</v>
      </c>
    </row>
    <row r="11" spans="1:6" s="12" customFormat="1" ht="25.5">
      <c r="A11" s="13"/>
      <c r="B11" s="14" t="s">
        <v>21</v>
      </c>
      <c r="C11" s="18" t="s">
        <v>22</v>
      </c>
      <c r="D11" s="16">
        <v>1200000</v>
      </c>
      <c r="E11" s="17">
        <v>-1200000</v>
      </c>
      <c r="F11" s="17">
        <f aca="true" t="shared" si="0" ref="F11:F13">D11+E11</f>
        <v>0</v>
      </c>
    </row>
    <row r="12" spans="1:6" s="12" customFormat="1" ht="51">
      <c r="A12" s="13"/>
      <c r="B12" s="14" t="s">
        <v>21</v>
      </c>
      <c r="C12" s="18" t="s">
        <v>23</v>
      </c>
      <c r="D12" s="16">
        <v>550000</v>
      </c>
      <c r="E12" s="17">
        <v>-550000</v>
      </c>
      <c r="F12" s="17">
        <f t="shared" si="0"/>
        <v>0</v>
      </c>
    </row>
    <row r="13" spans="1:6" s="12" customFormat="1" ht="36.75" customHeight="1">
      <c r="A13" s="13"/>
      <c r="B13" s="14" t="s">
        <v>21</v>
      </c>
      <c r="C13" s="18" t="s">
        <v>24</v>
      </c>
      <c r="D13" s="16">
        <v>2800000</v>
      </c>
      <c r="E13" s="17">
        <v>-2800000</v>
      </c>
      <c r="F13" s="17">
        <f t="shared" si="0"/>
        <v>0</v>
      </c>
    </row>
    <row r="14" spans="1:6" s="12" customFormat="1" ht="15" customHeight="1">
      <c r="A14" s="19" t="s">
        <v>25</v>
      </c>
      <c r="B14" s="19"/>
      <c r="C14" s="20" t="s">
        <v>26</v>
      </c>
      <c r="D14" s="21">
        <f>SUM(D10:D13)</f>
        <v>4642250</v>
      </c>
      <c r="E14" s="21">
        <f aca="true" t="shared" si="1" ref="E14:F14">SUM(E10:E13)</f>
        <v>-4550000</v>
      </c>
      <c r="F14" s="21">
        <f t="shared" si="1"/>
        <v>92250</v>
      </c>
    </row>
    <row r="15" spans="1:6" s="12" customFormat="1" ht="15" customHeight="1">
      <c r="A15" s="272"/>
      <c r="B15" s="272"/>
      <c r="C15" s="273"/>
      <c r="D15" s="274"/>
      <c r="E15" s="274"/>
      <c r="F15" s="274"/>
    </row>
    <row r="16" spans="1:6" s="12" customFormat="1" ht="51">
      <c r="A16" s="275"/>
      <c r="B16" s="275"/>
      <c r="C16" s="334" t="s">
        <v>543</v>
      </c>
      <c r="D16" s="180">
        <v>0</v>
      </c>
      <c r="E16" s="335">
        <v>338250</v>
      </c>
      <c r="F16" s="286">
        <f>D16+E16</f>
        <v>338250</v>
      </c>
    </row>
    <row r="17" spans="1:6" s="12" customFormat="1" ht="51">
      <c r="A17" s="275"/>
      <c r="B17" s="275"/>
      <c r="C17" s="336" t="s">
        <v>544</v>
      </c>
      <c r="D17" s="180">
        <v>0</v>
      </c>
      <c r="E17" s="335">
        <v>270000</v>
      </c>
      <c r="F17" s="286">
        <f aca="true" t="shared" si="2" ref="F17:F31">D17+E17</f>
        <v>270000</v>
      </c>
    </row>
    <row r="18" spans="1:6" s="12" customFormat="1" ht="25.5">
      <c r="A18" s="275"/>
      <c r="B18" s="275"/>
      <c r="C18" s="334" t="s">
        <v>545</v>
      </c>
      <c r="D18" s="180">
        <v>0</v>
      </c>
      <c r="E18" s="335">
        <v>110000</v>
      </c>
      <c r="F18" s="286">
        <f t="shared" si="2"/>
        <v>110000</v>
      </c>
    </row>
    <row r="19" spans="1:6" s="12" customFormat="1" ht="51">
      <c r="A19" s="275"/>
      <c r="B19" s="275"/>
      <c r="C19" s="334" t="s">
        <v>546</v>
      </c>
      <c r="D19" s="180">
        <v>0</v>
      </c>
      <c r="E19" s="335">
        <v>306910</v>
      </c>
      <c r="F19" s="286">
        <f t="shared" si="2"/>
        <v>306910</v>
      </c>
    </row>
    <row r="20" spans="1:6" s="12" customFormat="1" ht="25.5">
      <c r="A20" s="275"/>
      <c r="B20" s="275"/>
      <c r="C20" s="361" t="s">
        <v>613</v>
      </c>
      <c r="D20" s="180">
        <v>0</v>
      </c>
      <c r="E20" s="335">
        <v>225000</v>
      </c>
      <c r="F20" s="286">
        <f>D20+E20</f>
        <v>225000</v>
      </c>
    </row>
    <row r="21" spans="1:6" s="12" customFormat="1" ht="38.25">
      <c r="A21" s="275"/>
      <c r="B21" s="275"/>
      <c r="C21" s="361" t="s">
        <v>614</v>
      </c>
      <c r="D21" s="180">
        <v>0</v>
      </c>
      <c r="E21" s="335">
        <v>73800</v>
      </c>
      <c r="F21" s="286">
        <f aca="true" t="shared" si="3" ref="F21:F23">D21+E21</f>
        <v>73800</v>
      </c>
    </row>
    <row r="22" spans="1:6" s="12" customFormat="1" ht="38.25">
      <c r="A22" s="275"/>
      <c r="B22" s="275"/>
      <c r="C22" s="361" t="s">
        <v>616</v>
      </c>
      <c r="D22" s="180">
        <v>0</v>
      </c>
      <c r="E22" s="335">
        <v>221400</v>
      </c>
      <c r="F22" s="286">
        <f t="shared" si="3"/>
        <v>221400</v>
      </c>
    </row>
    <row r="23" spans="1:6" s="12" customFormat="1" ht="51">
      <c r="A23" s="275"/>
      <c r="B23" s="275"/>
      <c r="C23" s="361" t="s">
        <v>617</v>
      </c>
      <c r="D23" s="180">
        <v>0</v>
      </c>
      <c r="E23" s="335">
        <v>28450</v>
      </c>
      <c r="F23" s="286">
        <f t="shared" si="3"/>
        <v>28450</v>
      </c>
    </row>
    <row r="24" spans="1:6" s="12" customFormat="1" ht="63.75">
      <c r="A24" s="275"/>
      <c r="B24" s="275"/>
      <c r="C24" s="334" t="s">
        <v>615</v>
      </c>
      <c r="D24" s="180">
        <v>0</v>
      </c>
      <c r="E24" s="335">
        <v>61500</v>
      </c>
      <c r="F24" s="286">
        <f t="shared" si="2"/>
        <v>61500</v>
      </c>
    </row>
    <row r="25" spans="1:6" s="12" customFormat="1" ht="51">
      <c r="A25" s="275"/>
      <c r="B25" s="275"/>
      <c r="C25" s="337" t="s">
        <v>548</v>
      </c>
      <c r="D25" s="180">
        <v>0</v>
      </c>
      <c r="E25" s="338">
        <v>263400</v>
      </c>
      <c r="F25" s="286">
        <f t="shared" si="2"/>
        <v>263400</v>
      </c>
    </row>
    <row r="26" spans="1:6" s="12" customFormat="1" ht="25.5">
      <c r="A26" s="279"/>
      <c r="B26" s="279"/>
      <c r="C26" s="337" t="s">
        <v>570</v>
      </c>
      <c r="D26" s="180">
        <v>0</v>
      </c>
      <c r="E26" s="338">
        <v>123000</v>
      </c>
      <c r="F26" s="286">
        <f t="shared" si="2"/>
        <v>123000</v>
      </c>
    </row>
    <row r="27" spans="1:6" s="12" customFormat="1" ht="25.5">
      <c r="A27" s="279"/>
      <c r="B27" s="279"/>
      <c r="C27" s="339" t="s">
        <v>618</v>
      </c>
      <c r="D27" s="180">
        <v>0</v>
      </c>
      <c r="E27" s="340">
        <v>1280000</v>
      </c>
      <c r="F27" s="348">
        <f t="shared" si="2"/>
        <v>1280000</v>
      </c>
    </row>
    <row r="28" spans="1:6" s="12" customFormat="1" ht="38.25">
      <c r="A28" s="279"/>
      <c r="B28" s="279"/>
      <c r="C28" s="339" t="s">
        <v>620</v>
      </c>
      <c r="D28" s="180">
        <v>0</v>
      </c>
      <c r="E28" s="340">
        <v>773000</v>
      </c>
      <c r="F28" s="348">
        <f t="shared" si="2"/>
        <v>773000</v>
      </c>
    </row>
    <row r="29" spans="1:6" s="12" customFormat="1" ht="25.5">
      <c r="A29" s="279"/>
      <c r="B29" s="279"/>
      <c r="C29" s="339" t="s">
        <v>619</v>
      </c>
      <c r="D29" s="180">
        <v>0</v>
      </c>
      <c r="E29" s="340">
        <v>1174000</v>
      </c>
      <c r="F29" s="348">
        <f t="shared" si="2"/>
        <v>1174000</v>
      </c>
    </row>
    <row r="30" spans="1:6" s="12" customFormat="1" ht="51">
      <c r="A30" s="275"/>
      <c r="B30" s="275"/>
      <c r="C30" s="349" t="s">
        <v>23</v>
      </c>
      <c r="D30" s="180">
        <v>0</v>
      </c>
      <c r="E30" s="338">
        <v>550000</v>
      </c>
      <c r="F30" s="286">
        <f t="shared" si="2"/>
        <v>550000</v>
      </c>
    </row>
    <row r="31" spans="1:6" s="12" customFormat="1" ht="25.5">
      <c r="A31" s="275"/>
      <c r="B31" s="275"/>
      <c r="C31" s="349" t="s">
        <v>24</v>
      </c>
      <c r="D31" s="180">
        <v>0</v>
      </c>
      <c r="E31" s="338">
        <v>2800000</v>
      </c>
      <c r="F31" s="286">
        <f t="shared" si="2"/>
        <v>2800000</v>
      </c>
    </row>
    <row r="32" spans="1:6" s="12" customFormat="1" ht="12.75">
      <c r="A32" s="283" t="s">
        <v>25</v>
      </c>
      <c r="B32" s="283" t="s">
        <v>304</v>
      </c>
      <c r="C32" s="341" t="s">
        <v>104</v>
      </c>
      <c r="D32" s="289">
        <v>0</v>
      </c>
      <c r="E32" s="342">
        <f>SUM(E16:E31)</f>
        <v>8598710</v>
      </c>
      <c r="F32" s="342">
        <f>SUM(F16:F31)</f>
        <v>8598710</v>
      </c>
    </row>
    <row r="33" spans="1:6" s="12" customFormat="1" ht="15" customHeight="1">
      <c r="A33" s="281"/>
      <c r="B33" s="281"/>
      <c r="C33" s="343"/>
      <c r="D33" s="344"/>
      <c r="E33" s="282"/>
      <c r="F33" s="282"/>
    </row>
    <row r="34" spans="1:6" s="12" customFormat="1" ht="15" customHeight="1" hidden="1">
      <c r="A34" s="275"/>
      <c r="B34" s="275"/>
      <c r="C34" s="278"/>
      <c r="D34" s="277"/>
      <c r="E34" s="277"/>
      <c r="F34" s="277"/>
    </row>
    <row r="35" spans="1:6" s="12" customFormat="1" ht="27" customHeight="1">
      <c r="A35" s="275"/>
      <c r="B35" s="275"/>
      <c r="C35" s="334" t="s">
        <v>566</v>
      </c>
      <c r="D35" s="276">
        <v>0</v>
      </c>
      <c r="E35" s="335">
        <v>18000</v>
      </c>
      <c r="F35" s="286">
        <f>D35+E35</f>
        <v>18000</v>
      </c>
    </row>
    <row r="36" spans="1:6" s="12" customFormat="1" ht="57" customHeight="1">
      <c r="A36" s="279"/>
      <c r="B36" s="279"/>
      <c r="C36" s="339" t="s">
        <v>547</v>
      </c>
      <c r="D36" s="280">
        <v>0</v>
      </c>
      <c r="E36" s="340">
        <v>38190</v>
      </c>
      <c r="F36" s="286">
        <f>D36+E36</f>
        <v>38190</v>
      </c>
    </row>
    <row r="37" spans="1:6" s="12" customFormat="1" ht="15" customHeight="1">
      <c r="A37" s="283" t="s">
        <v>155</v>
      </c>
      <c r="B37" s="283" t="s">
        <v>304</v>
      </c>
      <c r="C37" s="285" t="s">
        <v>104</v>
      </c>
      <c r="D37" s="284">
        <v>0</v>
      </c>
      <c r="E37" s="284">
        <f>SUM(E35:E36)</f>
        <v>56190</v>
      </c>
      <c r="F37" s="284">
        <f>SUM(F35:F36)</f>
        <v>56190</v>
      </c>
    </row>
    <row r="38" spans="2:6" s="12" customFormat="1" ht="15" customHeight="1">
      <c r="B38" s="272"/>
      <c r="C38" s="273"/>
      <c r="D38" s="274"/>
      <c r="E38" s="274"/>
      <c r="F38" s="274"/>
    </row>
    <row r="39" spans="1:6" s="12" customFormat="1" ht="25.5" hidden="1">
      <c r="A39" s="9"/>
      <c r="B39" s="9"/>
      <c r="C39" s="15" t="s">
        <v>27</v>
      </c>
      <c r="D39" s="287">
        <v>70000</v>
      </c>
      <c r="E39" s="23"/>
      <c r="F39" s="23">
        <f>D39+E39</f>
        <v>70000</v>
      </c>
    </row>
    <row r="40" spans="1:6" s="12" customFormat="1" ht="12.75" hidden="1">
      <c r="A40" s="9" t="s">
        <v>28</v>
      </c>
      <c r="B40" s="9" t="s">
        <v>21</v>
      </c>
      <c r="C40" s="24"/>
      <c r="D40" s="288">
        <v>70000</v>
      </c>
      <c r="E40" s="25">
        <f>E39</f>
        <v>0</v>
      </c>
      <c r="F40" s="25">
        <f>F39</f>
        <v>70000</v>
      </c>
    </row>
    <row r="41" spans="1:6" s="12" customFormat="1" ht="12.75" hidden="1">
      <c r="A41" s="9"/>
      <c r="B41" s="9"/>
      <c r="C41" s="15"/>
      <c r="D41" s="10"/>
      <c r="E41" s="23"/>
      <c r="F41" s="23"/>
    </row>
    <row r="42" spans="1:6" s="12" customFormat="1" ht="25.5" hidden="1">
      <c r="A42" s="9"/>
      <c r="B42" s="9"/>
      <c r="C42" s="15" t="s">
        <v>29</v>
      </c>
      <c r="D42" s="26">
        <v>200000</v>
      </c>
      <c r="E42" s="22"/>
      <c r="F42" s="27">
        <f>D42+E42</f>
        <v>200000</v>
      </c>
    </row>
    <row r="43" spans="1:6" s="12" customFormat="1" ht="25.5" hidden="1">
      <c r="A43" s="28"/>
      <c r="B43" s="28"/>
      <c r="C43" s="18" t="s">
        <v>30</v>
      </c>
      <c r="D43" s="16">
        <v>500000</v>
      </c>
      <c r="E43" s="27"/>
      <c r="F43" s="27">
        <f>D43+E43</f>
        <v>500000</v>
      </c>
    </row>
    <row r="44" spans="1:6" s="12" customFormat="1" ht="12.75" hidden="1">
      <c r="A44" s="19" t="s">
        <v>28</v>
      </c>
      <c r="B44" s="19" t="s">
        <v>19</v>
      </c>
      <c r="C44" s="19" t="s">
        <v>26</v>
      </c>
      <c r="D44" s="21">
        <f>SUM(D42:D43)</f>
        <v>700000</v>
      </c>
      <c r="E44" s="21">
        <f aca="true" t="shared" si="4" ref="E44:F44">SUM(E42:E43)</f>
        <v>0</v>
      </c>
      <c r="F44" s="21">
        <f t="shared" si="4"/>
        <v>700000</v>
      </c>
    </row>
    <row r="45" spans="1:6" s="12" customFormat="1" ht="12.75" hidden="1">
      <c r="A45" s="29"/>
      <c r="B45" s="29"/>
      <c r="C45" s="29"/>
      <c r="D45" s="30"/>
      <c r="E45" s="22"/>
      <c r="F45" s="22"/>
    </row>
    <row r="46" spans="1:6" s="12" customFormat="1" ht="38.25" hidden="1">
      <c r="A46" s="29"/>
      <c r="B46" s="29"/>
      <c r="C46" s="31" t="s">
        <v>31</v>
      </c>
      <c r="D46" s="32">
        <v>100000</v>
      </c>
      <c r="E46" s="22"/>
      <c r="F46" s="27">
        <f>D46+E46</f>
        <v>100000</v>
      </c>
    </row>
    <row r="47" spans="1:6" s="12" customFormat="1" ht="12.75" hidden="1">
      <c r="A47" s="29"/>
      <c r="B47" s="29"/>
      <c r="C47" s="31" t="s">
        <v>32</v>
      </c>
      <c r="D47" s="32">
        <v>656600</v>
      </c>
      <c r="E47" s="23"/>
      <c r="F47" s="27">
        <f aca="true" t="shared" si="5" ref="F47:F50">D47+E47</f>
        <v>656600</v>
      </c>
    </row>
    <row r="48" spans="1:6" s="12" customFormat="1" ht="38.25" hidden="1">
      <c r="A48" s="29"/>
      <c r="B48" s="29"/>
      <c r="C48" s="33" t="s">
        <v>33</v>
      </c>
      <c r="D48" s="34">
        <v>10783.97</v>
      </c>
      <c r="E48" s="22"/>
      <c r="F48" s="27">
        <f t="shared" si="5"/>
        <v>10783.97</v>
      </c>
    </row>
    <row r="49" spans="1:6" s="12" customFormat="1" ht="38.25" hidden="1">
      <c r="A49" s="29"/>
      <c r="B49" s="29"/>
      <c r="C49" s="35" t="s">
        <v>34</v>
      </c>
      <c r="D49" s="36">
        <v>10074.12</v>
      </c>
      <c r="E49" s="22"/>
      <c r="F49" s="27">
        <f t="shared" si="5"/>
        <v>10074.12</v>
      </c>
    </row>
    <row r="50" spans="1:6" s="40" customFormat="1" ht="38.25" hidden="1">
      <c r="A50" s="91"/>
      <c r="B50" s="91"/>
      <c r="C50" s="105" t="s">
        <v>35</v>
      </c>
      <c r="D50" s="36">
        <v>1300000</v>
      </c>
      <c r="E50" s="106"/>
      <c r="F50" s="73">
        <f t="shared" si="5"/>
        <v>1300000</v>
      </c>
    </row>
    <row r="51" spans="1:6" s="40" customFormat="1" ht="12.75">
      <c r="A51" s="107"/>
      <c r="B51" s="107"/>
      <c r="C51" s="108" t="s">
        <v>73</v>
      </c>
      <c r="D51" s="109">
        <v>100000</v>
      </c>
      <c r="E51" s="110">
        <v>10000</v>
      </c>
      <c r="F51" s="109">
        <f>E51+D51</f>
        <v>110000</v>
      </c>
    </row>
    <row r="52" spans="1:6" s="44" customFormat="1" ht="12.75">
      <c r="A52" s="66">
        <v>60016</v>
      </c>
      <c r="B52" s="66">
        <v>6050</v>
      </c>
      <c r="C52" s="42" t="s">
        <v>26</v>
      </c>
      <c r="D52" s="43">
        <f>SUM(D46:D51)</f>
        <v>2177458.09</v>
      </c>
      <c r="E52" s="43">
        <f>SUM(E46:E51)</f>
        <v>10000</v>
      </c>
      <c r="F52" s="43">
        <f>SUM(F46:F51)</f>
        <v>2187458.09</v>
      </c>
    </row>
    <row r="53" spans="1:6" s="44" customFormat="1" ht="12.75" hidden="1">
      <c r="A53" s="45"/>
      <c r="B53" s="45"/>
      <c r="D53" s="46"/>
      <c r="E53" s="47"/>
      <c r="F53" s="23"/>
    </row>
    <row r="54" spans="1:6" s="44" customFormat="1" ht="12.75" hidden="1">
      <c r="A54" s="50"/>
      <c r="B54" s="50"/>
      <c r="C54" s="51" t="s">
        <v>37</v>
      </c>
      <c r="D54" s="52">
        <v>1000000</v>
      </c>
      <c r="E54" s="47"/>
      <c r="F54" s="27">
        <f aca="true" t="shared" si="6" ref="F54:F57">D54+E54</f>
        <v>1000000</v>
      </c>
    </row>
    <row r="55" spans="1:6" s="44" customFormat="1" ht="24" hidden="1">
      <c r="A55" s="50"/>
      <c r="B55" s="50"/>
      <c r="C55" s="53" t="s">
        <v>38</v>
      </c>
      <c r="D55" s="52">
        <v>10000</v>
      </c>
      <c r="E55" s="27"/>
      <c r="F55" s="27">
        <f t="shared" si="6"/>
        <v>10000</v>
      </c>
    </row>
    <row r="56" spans="1:6" s="44" customFormat="1" ht="21" customHeight="1" hidden="1">
      <c r="A56" s="50"/>
      <c r="B56" s="50"/>
      <c r="C56" s="364" t="s">
        <v>39</v>
      </c>
      <c r="D56" s="52">
        <v>40000</v>
      </c>
      <c r="E56" s="27"/>
      <c r="F56" s="27">
        <f t="shared" si="6"/>
        <v>40000</v>
      </c>
    </row>
    <row r="57" spans="1:6" s="44" customFormat="1" ht="30" customHeight="1" hidden="1">
      <c r="A57" s="50"/>
      <c r="B57" s="50"/>
      <c r="C57" s="51" t="s">
        <v>40</v>
      </c>
      <c r="D57" s="73">
        <v>14000</v>
      </c>
      <c r="E57" s="73"/>
      <c r="F57" s="73">
        <f t="shared" si="6"/>
        <v>14000</v>
      </c>
    </row>
    <row r="58" spans="1:6" s="44" customFormat="1" ht="12.75" hidden="1">
      <c r="A58" s="54">
        <v>70005</v>
      </c>
      <c r="B58" s="54">
        <v>6050</v>
      </c>
      <c r="C58" s="362" t="s">
        <v>26</v>
      </c>
      <c r="D58" s="363">
        <f>SUM(D54:D57)</f>
        <v>1064000</v>
      </c>
      <c r="E58" s="363">
        <f>SUM(E54:E57)</f>
        <v>0</v>
      </c>
      <c r="F58" s="363">
        <f>SUM(F54:F57)</f>
        <v>1064000</v>
      </c>
    </row>
    <row r="59" spans="1:6" s="44" customFormat="1" ht="12.75">
      <c r="A59" s="45"/>
      <c r="B59" s="45"/>
      <c r="C59" s="89"/>
      <c r="D59" s="46"/>
      <c r="E59" s="46"/>
      <c r="F59" s="46"/>
    </row>
    <row r="60" spans="1:6" s="44" customFormat="1" ht="25.5">
      <c r="A60" s="50"/>
      <c r="B60" s="50"/>
      <c r="C60" s="51" t="s">
        <v>639</v>
      </c>
      <c r="D60" s="73">
        <v>0</v>
      </c>
      <c r="E60" s="73">
        <v>3360</v>
      </c>
      <c r="F60" s="73">
        <v>3360</v>
      </c>
    </row>
    <row r="61" spans="1:6" s="44" customFormat="1" ht="12.75">
      <c r="A61" s="365">
        <v>70005</v>
      </c>
      <c r="B61" s="365">
        <v>6060</v>
      </c>
      <c r="C61" s="366" t="s">
        <v>26</v>
      </c>
      <c r="D61" s="289">
        <v>0</v>
      </c>
      <c r="E61" s="289">
        <v>3360</v>
      </c>
      <c r="F61" s="289">
        <v>3360</v>
      </c>
    </row>
    <row r="62" spans="1:6" s="44" customFormat="1" ht="12.75">
      <c r="A62" s="45"/>
      <c r="B62" s="45"/>
      <c r="C62" s="89"/>
      <c r="D62" s="46"/>
      <c r="E62" s="46"/>
      <c r="F62" s="46"/>
    </row>
    <row r="63" spans="1:6" s="44" customFormat="1" ht="24.75" customHeight="1" hidden="1">
      <c r="A63" s="54">
        <v>70005</v>
      </c>
      <c r="B63" s="54">
        <v>6058</v>
      </c>
      <c r="C63" s="450" t="s">
        <v>36</v>
      </c>
      <c r="D63" s="129">
        <v>257101</v>
      </c>
      <c r="E63" s="129"/>
      <c r="F63" s="129">
        <f>D63+E63</f>
        <v>257101</v>
      </c>
    </row>
    <row r="64" spans="1:6" s="44" customFormat="1" ht="22.5" customHeight="1" hidden="1">
      <c r="A64" s="54">
        <v>70005</v>
      </c>
      <c r="B64" s="54">
        <v>6059</v>
      </c>
      <c r="C64" s="451"/>
      <c r="D64" s="129">
        <v>150000</v>
      </c>
      <c r="E64" s="129"/>
      <c r="F64" s="129">
        <f>D64+E64</f>
        <v>150000</v>
      </c>
    </row>
    <row r="65" spans="1:6" s="60" customFormat="1" ht="12.75" hidden="1">
      <c r="A65" s="45"/>
      <c r="B65" s="45"/>
      <c r="C65" s="57"/>
      <c r="D65" s="58"/>
      <c r="E65" s="78"/>
      <c r="F65" s="79"/>
    </row>
    <row r="66" spans="1:6" s="40" customFormat="1" ht="25.5" hidden="1">
      <c r="A66" s="61"/>
      <c r="B66" s="61"/>
      <c r="C66" s="62" t="s">
        <v>41</v>
      </c>
      <c r="D66" s="38">
        <v>25000</v>
      </c>
      <c r="E66" s="39"/>
      <c r="F66" s="27">
        <f>D66+E66</f>
        <v>25000</v>
      </c>
    </row>
    <row r="67" spans="1:6" s="60" customFormat="1" ht="12.75" hidden="1">
      <c r="A67" s="41">
        <v>75023</v>
      </c>
      <c r="B67" s="41">
        <v>6060</v>
      </c>
      <c r="C67" s="63" t="s">
        <v>26</v>
      </c>
      <c r="D67" s="64">
        <f>D66</f>
        <v>25000</v>
      </c>
      <c r="E67" s="64">
        <f aca="true" t="shared" si="7" ref="E67:F67">E66</f>
        <v>0</v>
      </c>
      <c r="F67" s="64">
        <f t="shared" si="7"/>
        <v>25000</v>
      </c>
    </row>
    <row r="68" spans="1:6" s="60" customFormat="1" ht="12.75" hidden="1">
      <c r="A68" s="45"/>
      <c r="B68" s="45"/>
      <c r="C68" s="57"/>
      <c r="D68" s="58"/>
      <c r="E68" s="59"/>
      <c r="F68" s="23"/>
    </row>
    <row r="69" spans="1:6" s="60" customFormat="1" ht="38.25" hidden="1">
      <c r="A69" s="130"/>
      <c r="B69" s="131"/>
      <c r="C69" s="132" t="s">
        <v>42</v>
      </c>
      <c r="D69" s="133">
        <v>10000</v>
      </c>
      <c r="E69" s="134"/>
      <c r="F69" s="135">
        <f>D69+E69</f>
        <v>10000</v>
      </c>
    </row>
    <row r="70" spans="1:6" s="60" customFormat="1" ht="38.25">
      <c r="A70" s="136"/>
      <c r="B70" s="136"/>
      <c r="C70" s="137" t="s">
        <v>638</v>
      </c>
      <c r="D70" s="138">
        <v>350000</v>
      </c>
      <c r="E70" s="138">
        <v>650000</v>
      </c>
      <c r="F70" s="139">
        <f>D70+E70</f>
        <v>1000000</v>
      </c>
    </row>
    <row r="71" spans="1:6" s="44" customFormat="1" ht="12.75">
      <c r="A71" s="66">
        <v>75412</v>
      </c>
      <c r="B71" s="66">
        <v>6060</v>
      </c>
      <c r="C71" s="140" t="s">
        <v>26</v>
      </c>
      <c r="D71" s="141">
        <f>SUM(D69:D70)</f>
        <v>360000</v>
      </c>
      <c r="E71" s="141">
        <f aca="true" t="shared" si="8" ref="E71:F71">SUM(E69:E70)</f>
        <v>650000</v>
      </c>
      <c r="F71" s="141">
        <f t="shared" si="8"/>
        <v>1010000</v>
      </c>
    </row>
    <row r="72" spans="1:6" s="60" customFormat="1" ht="12.75">
      <c r="A72" s="45"/>
      <c r="B72" s="45"/>
      <c r="C72" s="57"/>
      <c r="D72" s="58"/>
      <c r="E72" s="67"/>
      <c r="F72" s="68"/>
    </row>
    <row r="73" spans="1:6" s="60" customFormat="1" ht="25.5">
      <c r="A73" s="48"/>
      <c r="B73" s="48"/>
      <c r="C73" s="49" t="s">
        <v>43</v>
      </c>
      <c r="D73" s="27">
        <v>330000</v>
      </c>
      <c r="E73" s="27">
        <v>1050</v>
      </c>
      <c r="F73" s="27">
        <f>D73+E73</f>
        <v>331050</v>
      </c>
    </row>
    <row r="74" spans="1:6" s="60" customFormat="1" ht="51">
      <c r="A74" s="50"/>
      <c r="B74" s="50"/>
      <c r="C74" s="49" t="s">
        <v>44</v>
      </c>
      <c r="D74" s="52">
        <v>444000</v>
      </c>
      <c r="E74" s="27">
        <v>2520000</v>
      </c>
      <c r="F74" s="27">
        <f>D74+E74</f>
        <v>2964000</v>
      </c>
    </row>
    <row r="75" spans="1:6" s="60" customFormat="1" ht="12.75">
      <c r="A75" s="54">
        <v>80101</v>
      </c>
      <c r="B75" s="54">
        <v>6050</v>
      </c>
      <c r="C75" s="55" t="s">
        <v>26</v>
      </c>
      <c r="D75" s="56">
        <f>SUM(D73:D74)</f>
        <v>774000</v>
      </c>
      <c r="E75" s="56">
        <f aca="true" t="shared" si="9" ref="E75:F75">SUM(E73:E74)</f>
        <v>2521050</v>
      </c>
      <c r="F75" s="56">
        <f t="shared" si="9"/>
        <v>3295050</v>
      </c>
    </row>
    <row r="76" spans="1:6" s="60" customFormat="1" ht="12.75">
      <c r="A76" s="69"/>
      <c r="B76" s="69"/>
      <c r="C76" s="70"/>
      <c r="D76" s="71"/>
      <c r="E76" s="59"/>
      <c r="F76" s="23"/>
    </row>
    <row r="77" spans="1:6" s="60" customFormat="1" ht="12.75" hidden="1">
      <c r="A77" s="72"/>
      <c r="B77" s="72"/>
      <c r="C77" s="51" t="s">
        <v>45</v>
      </c>
      <c r="D77" s="73">
        <v>551000</v>
      </c>
      <c r="E77" s="73"/>
      <c r="F77" s="73">
        <f>D77+E77</f>
        <v>551000</v>
      </c>
    </row>
    <row r="78" spans="1:6" s="60" customFormat="1" ht="12.75" hidden="1">
      <c r="A78" s="41">
        <v>80104</v>
      </c>
      <c r="B78" s="41">
        <v>6050</v>
      </c>
      <c r="C78" s="55" t="s">
        <v>26</v>
      </c>
      <c r="D78" s="74">
        <f>D77</f>
        <v>551000</v>
      </c>
      <c r="E78" s="74">
        <f>E77</f>
        <v>0</v>
      </c>
      <c r="F78" s="74">
        <f aca="true" t="shared" si="10" ref="F78">F77</f>
        <v>551000</v>
      </c>
    </row>
    <row r="79" spans="1:6" s="60" customFormat="1" ht="12.75" hidden="1">
      <c r="A79" s="45"/>
      <c r="B79" s="45"/>
      <c r="C79" s="89"/>
      <c r="D79" s="46"/>
      <c r="E79" s="46"/>
      <c r="F79" s="46"/>
    </row>
    <row r="80" spans="1:6" s="60" customFormat="1" ht="12.75">
      <c r="A80" s="50"/>
      <c r="B80" s="50"/>
      <c r="C80" s="51" t="s">
        <v>145</v>
      </c>
      <c r="D80" s="73">
        <v>0</v>
      </c>
      <c r="E80" s="73">
        <v>9000</v>
      </c>
      <c r="F80" s="73">
        <f>D80+E80</f>
        <v>9000</v>
      </c>
    </row>
    <row r="81" spans="1:6" s="60" customFormat="1" ht="12.75">
      <c r="A81" s="54">
        <v>80148</v>
      </c>
      <c r="B81" s="54">
        <v>6060</v>
      </c>
      <c r="C81" s="55"/>
      <c r="D81" s="129">
        <f>D80</f>
        <v>0</v>
      </c>
      <c r="E81" s="129">
        <f aca="true" t="shared" si="11" ref="E81:F81">E80</f>
        <v>9000</v>
      </c>
      <c r="F81" s="129">
        <f t="shared" si="11"/>
        <v>9000</v>
      </c>
    </row>
    <row r="82" spans="1:6" s="60" customFormat="1" ht="12.75">
      <c r="A82" s="75"/>
      <c r="B82" s="75"/>
      <c r="C82" s="76"/>
      <c r="D82" s="77"/>
      <c r="E82" s="78"/>
      <c r="F82" s="79"/>
    </row>
    <row r="83" spans="1:6" s="60" customFormat="1" ht="12.75">
      <c r="A83" s="65"/>
      <c r="B83" s="65"/>
      <c r="C83" s="33" t="s">
        <v>46</v>
      </c>
      <c r="D83" s="34">
        <v>400000</v>
      </c>
      <c r="E83" s="25">
        <v>500000</v>
      </c>
      <c r="F83" s="23">
        <f>D83+E83</f>
        <v>900000</v>
      </c>
    </row>
    <row r="84" spans="1:6" s="60" customFormat="1" ht="38.25" hidden="1">
      <c r="A84" s="65"/>
      <c r="B84" s="65"/>
      <c r="C84" s="33" t="s">
        <v>47</v>
      </c>
      <c r="D84" s="34">
        <v>21575.85</v>
      </c>
      <c r="E84" s="59"/>
      <c r="F84" s="27">
        <f>D84+E84</f>
        <v>21575.85</v>
      </c>
    </row>
    <row r="85" spans="1:6" s="44" customFormat="1" ht="12.75">
      <c r="A85" s="66">
        <v>90015</v>
      </c>
      <c r="B85" s="66">
        <v>6050</v>
      </c>
      <c r="C85" s="42" t="s">
        <v>26</v>
      </c>
      <c r="D85" s="43">
        <f>SUM(D83:D84)</f>
        <v>421575.85</v>
      </c>
      <c r="E85" s="43">
        <f>SUM(E83:E84)</f>
        <v>500000</v>
      </c>
      <c r="F85" s="43">
        <f>SUM(F83:F84)</f>
        <v>921575.85</v>
      </c>
    </row>
    <row r="86" spans="1:6" s="60" customFormat="1" ht="12.75">
      <c r="A86" s="45"/>
      <c r="B86" s="45"/>
      <c r="C86" s="57"/>
      <c r="D86" s="58"/>
      <c r="E86" s="59"/>
      <c r="F86" s="23"/>
    </row>
    <row r="87" spans="1:6" s="60" customFormat="1" ht="38.25">
      <c r="A87" s="80"/>
      <c r="B87" s="80"/>
      <c r="C87" s="81" t="s">
        <v>48</v>
      </c>
      <c r="D87" s="38">
        <v>1249990</v>
      </c>
      <c r="E87" s="27">
        <v>-1176990</v>
      </c>
      <c r="F87" s="27">
        <f>D87+E87</f>
        <v>73000</v>
      </c>
    </row>
    <row r="88" spans="1:6" s="60" customFormat="1" ht="12.75">
      <c r="A88" s="82">
        <v>90017</v>
      </c>
      <c r="B88" s="82">
        <v>6210</v>
      </c>
      <c r="C88" s="83" t="s">
        <v>26</v>
      </c>
      <c r="D88" s="84">
        <f>SUM(D87:D87)</f>
        <v>1249990</v>
      </c>
      <c r="E88" s="84">
        <f>SUM(E87:E87)</f>
        <v>-1176990</v>
      </c>
      <c r="F88" s="84">
        <f aca="true" t="shared" si="12" ref="F88">SUM(F87:F87)</f>
        <v>73000</v>
      </c>
    </row>
    <row r="89" spans="1:6" s="40" customFormat="1" ht="12.75">
      <c r="A89" s="85"/>
      <c r="B89" s="85"/>
      <c r="C89" s="86"/>
      <c r="D89" s="87"/>
      <c r="E89" s="39"/>
      <c r="F89" s="23"/>
    </row>
    <row r="90" spans="1:6" s="40" customFormat="1" ht="51">
      <c r="A90" s="85"/>
      <c r="B90" s="85"/>
      <c r="C90" s="33" t="s">
        <v>571</v>
      </c>
      <c r="D90" s="88">
        <v>5000</v>
      </c>
      <c r="E90" s="347">
        <v>5200</v>
      </c>
      <c r="F90" s="27">
        <f>D90+E90</f>
        <v>10200</v>
      </c>
    </row>
    <row r="91" spans="1:6" s="40" customFormat="1" ht="38.25" hidden="1">
      <c r="A91" s="61"/>
      <c r="B91" s="61"/>
      <c r="C91" s="62" t="s">
        <v>74</v>
      </c>
      <c r="D91" s="115">
        <v>15064.95</v>
      </c>
      <c r="E91" s="27"/>
      <c r="F91" s="27">
        <f>D91+E91</f>
        <v>15064.95</v>
      </c>
    </row>
    <row r="92" spans="1:6" s="40" customFormat="1" ht="12.75">
      <c r="A92" s="41">
        <v>90095</v>
      </c>
      <c r="B92" s="41">
        <v>6050</v>
      </c>
      <c r="C92" s="63" t="s">
        <v>26</v>
      </c>
      <c r="D92" s="64">
        <f>SUM(D90:D91)</f>
        <v>20064.95</v>
      </c>
      <c r="E92" s="64">
        <f aca="true" t="shared" si="13" ref="E92:F92">SUM(E90:E91)</f>
        <v>5200</v>
      </c>
      <c r="F92" s="64">
        <f t="shared" si="13"/>
        <v>25264.95</v>
      </c>
    </row>
    <row r="93" spans="1:6" s="40" customFormat="1" ht="12.75">
      <c r="A93" s="45"/>
      <c r="B93" s="45"/>
      <c r="C93" s="89"/>
      <c r="D93" s="46"/>
      <c r="E93" s="46"/>
      <c r="F93" s="46"/>
    </row>
    <row r="94" spans="1:6" s="40" customFormat="1" ht="38.25" hidden="1">
      <c r="A94" s="37"/>
      <c r="B94" s="37"/>
      <c r="C94" s="33" t="s">
        <v>50</v>
      </c>
      <c r="D94" s="90">
        <v>10000</v>
      </c>
      <c r="E94" s="39"/>
      <c r="F94" s="27">
        <f>D94+E94</f>
        <v>10000</v>
      </c>
    </row>
    <row r="95" spans="1:6" s="60" customFormat="1" ht="51">
      <c r="A95" s="65"/>
      <c r="B95" s="65"/>
      <c r="C95" s="33" t="s">
        <v>51</v>
      </c>
      <c r="D95" s="34">
        <v>14700</v>
      </c>
      <c r="E95" s="347">
        <v>-8388</v>
      </c>
      <c r="F95" s="27">
        <f aca="true" t="shared" si="14" ref="F95:F97">D95+E95</f>
        <v>6312</v>
      </c>
    </row>
    <row r="96" spans="1:6" s="40" customFormat="1" ht="38.25">
      <c r="A96" s="37"/>
      <c r="B96" s="37"/>
      <c r="C96" s="33" t="s">
        <v>49</v>
      </c>
      <c r="D96" s="34">
        <v>7600</v>
      </c>
      <c r="E96" s="27">
        <v>-3333</v>
      </c>
      <c r="F96" s="27">
        <f t="shared" si="14"/>
        <v>4267</v>
      </c>
    </row>
    <row r="97" spans="1:6" s="40" customFormat="1" ht="25.5" hidden="1">
      <c r="A97" s="91"/>
      <c r="B97" s="91"/>
      <c r="C97" s="92" t="s">
        <v>52</v>
      </c>
      <c r="D97" s="36">
        <v>8307.92</v>
      </c>
      <c r="E97" s="39"/>
      <c r="F97" s="27">
        <f t="shared" si="14"/>
        <v>8307.92</v>
      </c>
    </row>
    <row r="98" spans="1:6" s="40" customFormat="1" ht="12.75" hidden="1">
      <c r="A98" s="91"/>
      <c r="B98" s="91"/>
      <c r="C98" s="92" t="s">
        <v>54</v>
      </c>
      <c r="D98" s="36">
        <v>200000</v>
      </c>
      <c r="E98" s="39"/>
      <c r="F98" s="27">
        <f>D98+E98</f>
        <v>200000</v>
      </c>
    </row>
    <row r="99" spans="1:6" s="40" customFormat="1" ht="12.75" hidden="1">
      <c r="A99" s="91"/>
      <c r="B99" s="91"/>
      <c r="C99" s="33" t="s">
        <v>55</v>
      </c>
      <c r="D99" s="36">
        <v>200000</v>
      </c>
      <c r="E99" s="39"/>
      <c r="F99" s="27">
        <f>D99+E99</f>
        <v>200000</v>
      </c>
    </row>
    <row r="100" spans="1:6" s="40" customFormat="1" ht="12.75" hidden="1">
      <c r="A100" s="91"/>
      <c r="B100" s="91"/>
      <c r="C100" s="92" t="s">
        <v>53</v>
      </c>
      <c r="D100" s="36">
        <v>5000</v>
      </c>
      <c r="E100" s="68"/>
      <c r="F100" s="73">
        <f>D100+E100</f>
        <v>5000</v>
      </c>
    </row>
    <row r="101" spans="1:6" s="40" customFormat="1" ht="33" customHeight="1" hidden="1">
      <c r="A101" s="91"/>
      <c r="B101" s="91"/>
      <c r="C101" s="33" t="s">
        <v>59</v>
      </c>
      <c r="D101" s="100">
        <v>400000</v>
      </c>
      <c r="E101" s="101"/>
      <c r="F101" s="100">
        <f>D101+E101</f>
        <v>400000</v>
      </c>
    </row>
    <row r="102" spans="1:6" s="40" customFormat="1" ht="25.5" hidden="1">
      <c r="A102" s="91"/>
      <c r="B102" s="91"/>
      <c r="C102" s="111" t="s">
        <v>71</v>
      </c>
      <c r="D102" s="101">
        <v>400000</v>
      </c>
      <c r="E102" s="101"/>
      <c r="F102" s="101">
        <f>D102+E102</f>
        <v>400000</v>
      </c>
    </row>
    <row r="103" spans="1:6" s="40" customFormat="1" ht="12.75">
      <c r="A103" s="91"/>
      <c r="B103" s="91"/>
      <c r="C103" s="102"/>
      <c r="D103" s="102"/>
      <c r="E103" s="102"/>
      <c r="F103" s="102"/>
    </row>
    <row r="104" spans="1:6" s="60" customFormat="1" ht="18.75" customHeight="1">
      <c r="A104" s="41">
        <v>92695</v>
      </c>
      <c r="B104" s="41">
        <v>6050</v>
      </c>
      <c r="C104" s="63" t="s">
        <v>26</v>
      </c>
      <c r="D104" s="74">
        <f>SUM(D94:D102)</f>
        <v>1245607.92</v>
      </c>
      <c r="E104" s="74">
        <f>SUM(E94:E102)</f>
        <v>-11721</v>
      </c>
      <c r="F104" s="74">
        <f>SUM(F94:F102)</f>
        <v>1233886.92</v>
      </c>
    </row>
    <row r="105" spans="1:6" s="60" customFormat="1" ht="12.75" customHeight="1">
      <c r="A105" s="112"/>
      <c r="B105" s="112"/>
      <c r="C105" s="113"/>
      <c r="D105" s="114"/>
      <c r="E105" s="114"/>
      <c r="F105" s="114"/>
    </row>
    <row r="106" spans="1:6" s="40" customFormat="1" ht="20.25" customHeight="1">
      <c r="A106" s="103"/>
      <c r="B106" s="104"/>
      <c r="C106" s="93" t="s">
        <v>56</v>
      </c>
      <c r="D106" s="74">
        <f>D44+D52+D67+D71+D75+D85+D88+D92+D104+D14+D58+D78+D40+D63+D64+D81+D32+D37+D61</f>
        <v>13708047.809999999</v>
      </c>
      <c r="E106" s="74">
        <f aca="true" t="shared" si="15" ref="E106:F106">E44+E52+E67+E71+E75+E85+E88+E92+E104+E14+E58+E78+E40+E63+E64+E81+E32+E37+E61</f>
        <v>6614799</v>
      </c>
      <c r="F106" s="74">
        <f t="shared" si="15"/>
        <v>20322846.81</v>
      </c>
    </row>
    <row r="107" spans="1:8" s="40" customFormat="1" ht="47.25" customHeight="1">
      <c r="A107" s="5"/>
      <c r="B107" s="5"/>
      <c r="D107" s="94"/>
      <c r="F107" s="95"/>
      <c r="H107" s="94"/>
    </row>
    <row r="108" spans="1:6" s="40" customFormat="1" ht="15">
      <c r="A108" s="5"/>
      <c r="B108" s="5"/>
      <c r="C108" s="44" t="s">
        <v>57</v>
      </c>
      <c r="D108" s="96"/>
      <c r="E108" s="97"/>
      <c r="F108" s="98"/>
    </row>
    <row r="109" spans="1:6" s="40" customFormat="1" ht="15">
      <c r="A109" s="5"/>
      <c r="B109" s="5"/>
      <c r="C109" s="60"/>
      <c r="D109" s="99"/>
      <c r="E109" s="97"/>
      <c r="F109" s="98"/>
    </row>
    <row r="110" spans="1:6" s="40" customFormat="1" ht="15">
      <c r="A110" s="5"/>
      <c r="B110" s="5"/>
      <c r="C110" s="44" t="s">
        <v>58</v>
      </c>
      <c r="D110" s="99"/>
      <c r="E110" s="97"/>
      <c r="F110" s="98"/>
    </row>
    <row r="111" spans="1:6" s="40" customFormat="1" ht="12.75">
      <c r="A111" s="5"/>
      <c r="B111" s="5"/>
      <c r="D111" s="94"/>
      <c r="F111" s="12"/>
    </row>
  </sheetData>
  <mergeCells count="3">
    <mergeCell ref="A6:F6"/>
    <mergeCell ref="A7:G7"/>
    <mergeCell ref="C63:C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E8" sqref="E8"/>
    </sheetView>
  </sheetViews>
  <sheetFormatPr defaultColWidth="9.140625" defaultRowHeight="15"/>
  <cols>
    <col min="1" max="1" width="4.8515625" style="116" customWidth="1"/>
    <col min="2" max="2" width="40.140625" style="116" customWidth="1"/>
    <col min="3" max="3" width="14.28125" style="116" customWidth="1"/>
    <col min="4" max="4" width="12.00390625" style="116" customWidth="1"/>
    <col min="5" max="5" width="13.140625" style="116" customWidth="1"/>
    <col min="6" max="16384" width="9.140625" style="116" customWidth="1"/>
  </cols>
  <sheetData>
    <row r="1" ht="14.25">
      <c r="C1" s="2" t="s">
        <v>124</v>
      </c>
    </row>
    <row r="2" spans="3:4" ht="14.25">
      <c r="C2" s="2" t="s">
        <v>549</v>
      </c>
      <c r="D2" s="7"/>
    </row>
    <row r="3" spans="3:4" ht="14.25">
      <c r="C3" s="2" t="s">
        <v>2</v>
      </c>
      <c r="D3" s="7"/>
    </row>
    <row r="4" spans="3:4" ht="14.25">
      <c r="C4" s="2" t="s">
        <v>552</v>
      </c>
      <c r="D4" s="7"/>
    </row>
    <row r="5" ht="39.75" customHeight="1"/>
    <row r="6" spans="1:5" ht="14.25">
      <c r="A6" s="452" t="s">
        <v>60</v>
      </c>
      <c r="B6" s="452"/>
      <c r="C6" s="452"/>
      <c r="D6" s="452"/>
      <c r="E6" s="452"/>
    </row>
    <row r="7" ht="15">
      <c r="A7" s="116" t="s">
        <v>61</v>
      </c>
    </row>
    <row r="8" ht="25.5" customHeight="1"/>
    <row r="9" spans="1:5" ht="25.5">
      <c r="A9" s="117" t="s">
        <v>4</v>
      </c>
      <c r="B9" s="118" t="s">
        <v>0</v>
      </c>
      <c r="C9" s="118" t="s">
        <v>16</v>
      </c>
      <c r="D9" s="118" t="s">
        <v>1</v>
      </c>
      <c r="E9" s="118" t="s">
        <v>62</v>
      </c>
    </row>
    <row r="10" spans="1:5" ht="25.5">
      <c r="A10" s="117">
        <v>950</v>
      </c>
      <c r="B10" s="117" t="s">
        <v>63</v>
      </c>
      <c r="C10" s="119">
        <v>5520939.4</v>
      </c>
      <c r="D10" s="119"/>
      <c r="E10" s="119">
        <f>C10+D10</f>
        <v>5520939.4</v>
      </c>
    </row>
    <row r="11" spans="1:5" ht="25.5">
      <c r="A11" s="117">
        <v>951</v>
      </c>
      <c r="B11" s="117" t="s">
        <v>64</v>
      </c>
      <c r="C11" s="119">
        <v>167000</v>
      </c>
      <c r="D11" s="119"/>
      <c r="E11" s="119">
        <f>C11+D11</f>
        <v>167000</v>
      </c>
    </row>
    <row r="12" spans="1:5" ht="25.5">
      <c r="A12" s="117">
        <v>952</v>
      </c>
      <c r="B12" s="117" t="s">
        <v>65</v>
      </c>
      <c r="C12" s="119">
        <v>4552000</v>
      </c>
      <c r="D12" s="119">
        <v>6607910</v>
      </c>
      <c r="E12" s="119">
        <f>C12+D12</f>
        <v>11159910</v>
      </c>
    </row>
    <row r="13" spans="1:5" ht="15">
      <c r="A13" s="176">
        <v>957</v>
      </c>
      <c r="B13" s="176" t="s">
        <v>125</v>
      </c>
      <c r="C13" s="177">
        <v>1664405.24</v>
      </c>
      <c r="D13" s="177"/>
      <c r="E13" s="177">
        <f>C13+D13</f>
        <v>1664405.24</v>
      </c>
    </row>
    <row r="14" spans="1:5" ht="15">
      <c r="A14" s="117"/>
      <c r="B14" s="121" t="s">
        <v>66</v>
      </c>
      <c r="C14" s="122">
        <f>SUM(C10:C13)</f>
        <v>11904344.64</v>
      </c>
      <c r="D14" s="122">
        <f>SUM(D10:D13)</f>
        <v>6607910</v>
      </c>
      <c r="E14" s="122">
        <f>SUM(E10:E13)</f>
        <v>18512254.639999997</v>
      </c>
    </row>
    <row r="15" spans="1:5" ht="27.75" customHeight="1">
      <c r="A15" s="123"/>
      <c r="B15" s="123"/>
      <c r="C15" s="124"/>
      <c r="D15" s="124"/>
      <c r="E15" s="124"/>
    </row>
    <row r="16" spans="1:5" ht="25.5">
      <c r="A16" s="125" t="s">
        <v>4</v>
      </c>
      <c r="B16" s="125" t="s">
        <v>0</v>
      </c>
      <c r="C16" s="118" t="s">
        <v>16</v>
      </c>
      <c r="D16" s="118" t="s">
        <v>1</v>
      </c>
      <c r="E16" s="118" t="s">
        <v>62</v>
      </c>
    </row>
    <row r="17" spans="1:5" ht="24" customHeight="1">
      <c r="A17" s="120">
        <v>992</v>
      </c>
      <c r="B17" s="117" t="s">
        <v>67</v>
      </c>
      <c r="C17" s="119">
        <v>996998.88</v>
      </c>
      <c r="D17" s="120"/>
      <c r="E17" s="119">
        <v>996998.88</v>
      </c>
    </row>
    <row r="18" spans="1:5" ht="18.75" customHeight="1">
      <c r="A18" s="120"/>
      <c r="B18" s="121" t="s">
        <v>68</v>
      </c>
      <c r="C18" s="122">
        <v>996998.88</v>
      </c>
      <c r="D18" s="126">
        <v>0</v>
      </c>
      <c r="E18" s="122">
        <v>996998.88</v>
      </c>
    </row>
    <row r="19" ht="33" customHeight="1">
      <c r="B19" s="127"/>
    </row>
    <row r="20" spans="3:4" ht="19.5" customHeight="1">
      <c r="C20" s="128" t="s">
        <v>126</v>
      </c>
      <c r="D20" s="128"/>
    </row>
    <row r="21" spans="3:4" ht="24" customHeight="1">
      <c r="C21" s="128"/>
      <c r="D21" s="128"/>
    </row>
    <row r="22" spans="3:4" ht="15">
      <c r="C22" s="128" t="s">
        <v>127</v>
      </c>
      <c r="D22" s="128"/>
    </row>
  </sheetData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E12" sqref="E12"/>
    </sheetView>
  </sheetViews>
  <sheetFormatPr defaultColWidth="5.140625" defaultRowHeight="15"/>
  <cols>
    <col min="1" max="1" width="4.8515625" style="178" customWidth="1"/>
    <col min="2" max="2" width="6.421875" style="178" customWidth="1"/>
    <col min="3" max="3" width="5.8515625" style="178" customWidth="1"/>
    <col min="4" max="4" width="48.28125" style="178" customWidth="1"/>
    <col min="5" max="5" width="11.00390625" style="179" customWidth="1"/>
    <col min="6" max="6" width="9.00390625" style="179" customWidth="1"/>
    <col min="7" max="7" width="11.57421875" style="179" customWidth="1"/>
    <col min="8" max="8" width="13.28125" style="179" customWidth="1"/>
    <col min="9" max="9" width="9.7109375" style="0" customWidth="1"/>
    <col min="10" max="10" width="11.00390625" style="0" customWidth="1"/>
  </cols>
  <sheetData>
    <row r="1" ht="13.5" customHeight="1">
      <c r="F1" s="142" t="s">
        <v>175</v>
      </c>
    </row>
    <row r="2" ht="14.25" customHeight="1">
      <c r="F2" s="2" t="s">
        <v>549</v>
      </c>
    </row>
    <row r="3" ht="13.5" customHeight="1">
      <c r="F3" s="2" t="s">
        <v>2</v>
      </c>
    </row>
    <row r="4" ht="12" customHeight="1">
      <c r="F4" s="2" t="s">
        <v>563</v>
      </c>
    </row>
    <row r="6" spans="1:10" ht="30" customHeight="1">
      <c r="A6" s="429" t="s">
        <v>149</v>
      </c>
      <c r="B6" s="429"/>
      <c r="C6" s="429"/>
      <c r="D6" s="429"/>
      <c r="E6" s="429"/>
      <c r="F6" s="429"/>
      <c r="G6" s="429"/>
      <c r="H6" s="429"/>
      <c r="I6" s="453"/>
      <c r="J6" s="453"/>
    </row>
    <row r="7" spans="1:10" ht="15">
      <c r="A7" s="430" t="s">
        <v>564</v>
      </c>
      <c r="B7" s="454"/>
      <c r="C7" s="454"/>
      <c r="D7" s="454"/>
      <c r="E7" s="454"/>
      <c r="F7" s="454"/>
      <c r="G7" s="455"/>
      <c r="H7" s="455"/>
      <c r="I7" s="455"/>
      <c r="J7" s="455"/>
    </row>
    <row r="9" spans="1:10" s="297" customFormat="1" ht="24">
      <c r="A9" s="290" t="s">
        <v>10</v>
      </c>
      <c r="B9" s="291" t="s">
        <v>3</v>
      </c>
      <c r="C9" s="291" t="s">
        <v>4</v>
      </c>
      <c r="D9" s="292" t="s">
        <v>150</v>
      </c>
      <c r="E9" s="293" t="s">
        <v>151</v>
      </c>
      <c r="F9" s="293" t="s">
        <v>224</v>
      </c>
      <c r="G9" s="294" t="s">
        <v>18</v>
      </c>
      <c r="H9" s="295" t="s">
        <v>152</v>
      </c>
      <c r="I9" s="296" t="s">
        <v>224</v>
      </c>
      <c r="J9" s="296" t="s">
        <v>18</v>
      </c>
    </row>
    <row r="10" spans="1:10" s="302" customFormat="1" ht="12">
      <c r="A10" s="298" t="s">
        <v>153</v>
      </c>
      <c r="B10" s="298"/>
      <c r="C10" s="298"/>
      <c r="D10" s="326" t="s">
        <v>154</v>
      </c>
      <c r="E10" s="299">
        <f>E11+E15</f>
        <v>177979</v>
      </c>
      <c r="F10" s="299">
        <f aca="true" t="shared" si="0" ref="F10:G10">F11+F15</f>
        <v>51100</v>
      </c>
      <c r="G10" s="299">
        <f t="shared" si="0"/>
        <v>229079</v>
      </c>
      <c r="H10" s="301">
        <f>H11+H15</f>
        <v>100000</v>
      </c>
      <c r="I10" s="301">
        <f aca="true" t="shared" si="1" ref="I10:J10">I11+I15</f>
        <v>51100</v>
      </c>
      <c r="J10" s="301">
        <f t="shared" si="1"/>
        <v>151100</v>
      </c>
    </row>
    <row r="11" spans="1:10" s="302" customFormat="1" ht="12">
      <c r="A11" s="303"/>
      <c r="B11" s="303" t="s">
        <v>155</v>
      </c>
      <c r="C11" s="303"/>
      <c r="D11" s="327" t="s">
        <v>156</v>
      </c>
      <c r="E11" s="225">
        <f>SUM(E12:E13)</f>
        <v>77979</v>
      </c>
      <c r="F11" s="225">
        <f aca="true" t="shared" si="2" ref="F11:G11">SUM(F12:F13)</f>
        <v>51100</v>
      </c>
      <c r="G11" s="304">
        <f t="shared" si="2"/>
        <v>129079</v>
      </c>
      <c r="H11" s="305">
        <f>SUM(H12:H14)</f>
        <v>0</v>
      </c>
      <c r="I11" s="225">
        <f>SUM(I12:I14)</f>
        <v>51100</v>
      </c>
      <c r="J11" s="225">
        <f aca="true" t="shared" si="3" ref="J11">SUM(J12:J14)</f>
        <v>51100</v>
      </c>
    </row>
    <row r="12" spans="1:10" s="302" customFormat="1" ht="36" hidden="1">
      <c r="A12" s="303"/>
      <c r="B12" s="303"/>
      <c r="C12" s="303" t="s">
        <v>157</v>
      </c>
      <c r="D12" s="327" t="s">
        <v>158</v>
      </c>
      <c r="E12" s="225">
        <v>77979</v>
      </c>
      <c r="F12" s="225"/>
      <c r="G12" s="304">
        <f>E12+F12</f>
        <v>77979</v>
      </c>
      <c r="H12" s="306"/>
      <c r="I12" s="307"/>
      <c r="J12" s="307"/>
    </row>
    <row r="13" spans="1:10" s="302" customFormat="1" ht="36">
      <c r="A13" s="303"/>
      <c r="B13" s="303"/>
      <c r="C13" s="303" t="s">
        <v>233</v>
      </c>
      <c r="D13" s="328" t="s">
        <v>234</v>
      </c>
      <c r="E13" s="307"/>
      <c r="F13" s="225">
        <v>51100</v>
      </c>
      <c r="G13" s="304">
        <f>E13+F13</f>
        <v>51100</v>
      </c>
      <c r="H13" s="306"/>
      <c r="I13" s="307"/>
      <c r="J13" s="307"/>
    </row>
    <row r="14" spans="1:10" s="302" customFormat="1" ht="12">
      <c r="A14" s="303"/>
      <c r="B14" s="303"/>
      <c r="C14" s="303" t="s">
        <v>227</v>
      </c>
      <c r="D14" s="329" t="s">
        <v>309</v>
      </c>
      <c r="E14" s="225"/>
      <c r="F14" s="225"/>
      <c r="G14" s="304"/>
      <c r="H14" s="308"/>
      <c r="I14" s="225">
        <v>51100</v>
      </c>
      <c r="J14" s="309">
        <f>H14+I14</f>
        <v>51100</v>
      </c>
    </row>
    <row r="15" spans="1:10" s="302" customFormat="1" ht="12.75">
      <c r="A15" s="323"/>
      <c r="B15" s="323" t="s">
        <v>159</v>
      </c>
      <c r="C15" s="323"/>
      <c r="D15" s="324" t="s">
        <v>160</v>
      </c>
      <c r="E15" s="180">
        <f>E16</f>
        <v>100000</v>
      </c>
      <c r="F15" s="180">
        <f>F17</f>
        <v>0</v>
      </c>
      <c r="G15" s="304">
        <f>E15+F15</f>
        <v>100000</v>
      </c>
      <c r="H15" s="325">
        <f>H17</f>
        <v>100000</v>
      </c>
      <c r="I15" s="325">
        <f aca="true" t="shared" si="4" ref="I15:J15">I17</f>
        <v>0</v>
      </c>
      <c r="J15" s="325">
        <f t="shared" si="4"/>
        <v>100000</v>
      </c>
    </row>
    <row r="16" spans="1:10" s="302" customFormat="1" ht="38.25">
      <c r="A16" s="323"/>
      <c r="B16" s="323"/>
      <c r="C16" s="323" t="s">
        <v>19</v>
      </c>
      <c r="D16" s="324" t="s">
        <v>565</v>
      </c>
      <c r="E16" s="180">
        <v>100000</v>
      </c>
      <c r="F16" s="180"/>
      <c r="G16" s="304">
        <f>E16+F16</f>
        <v>100000</v>
      </c>
      <c r="H16" s="308"/>
      <c r="I16" s="225"/>
      <c r="J16" s="309"/>
    </row>
    <row r="17" spans="1:10" s="302" customFormat="1" ht="12.75">
      <c r="A17" s="323"/>
      <c r="B17" s="323"/>
      <c r="C17" s="323" t="s">
        <v>21</v>
      </c>
      <c r="D17" s="324" t="s">
        <v>161</v>
      </c>
      <c r="E17" s="180"/>
      <c r="F17" s="180"/>
      <c r="G17" s="304"/>
      <c r="H17" s="325">
        <v>100000</v>
      </c>
      <c r="I17" s="225">
        <v>0</v>
      </c>
      <c r="J17" s="309">
        <v>100000</v>
      </c>
    </row>
    <row r="18" spans="1:10" s="313" customFormat="1" ht="12" hidden="1">
      <c r="A18" s="310">
        <v>801</v>
      </c>
      <c r="B18" s="310"/>
      <c r="C18" s="311"/>
      <c r="D18" s="310" t="s">
        <v>162</v>
      </c>
      <c r="E18" s="299">
        <f>E22+E19</f>
        <v>160000</v>
      </c>
      <c r="F18" s="299">
        <f aca="true" t="shared" si="5" ref="F18:G18">F22+F19</f>
        <v>0</v>
      </c>
      <c r="G18" s="300">
        <f t="shared" si="5"/>
        <v>160000</v>
      </c>
      <c r="H18" s="301">
        <f>H22+H19</f>
        <v>160000</v>
      </c>
      <c r="I18" s="299">
        <f aca="true" t="shared" si="6" ref="I18:J18">I22+I19</f>
        <v>0</v>
      </c>
      <c r="J18" s="299">
        <f t="shared" si="6"/>
        <v>160000</v>
      </c>
    </row>
    <row r="19" spans="1:10" s="313" customFormat="1" ht="12" hidden="1">
      <c r="A19" s="310"/>
      <c r="B19" s="314">
        <v>80103</v>
      </c>
      <c r="C19" s="293"/>
      <c r="D19" s="314" t="s">
        <v>163</v>
      </c>
      <c r="E19" s="225">
        <f>E20</f>
        <v>28000</v>
      </c>
      <c r="F19" s="225">
        <f aca="true" t="shared" si="7" ref="F19:G19">F20</f>
        <v>0</v>
      </c>
      <c r="G19" s="304">
        <f t="shared" si="7"/>
        <v>28000</v>
      </c>
      <c r="H19" s="305">
        <f>H20+H21</f>
        <v>28000</v>
      </c>
      <c r="I19" s="225">
        <f aca="true" t="shared" si="8" ref="I19:J19">I20+I21</f>
        <v>0</v>
      </c>
      <c r="J19" s="225">
        <f t="shared" si="8"/>
        <v>28000</v>
      </c>
    </row>
    <row r="20" spans="1:10" s="313" customFormat="1" ht="24" hidden="1">
      <c r="A20" s="310"/>
      <c r="B20" s="314"/>
      <c r="C20" s="293">
        <v>2310</v>
      </c>
      <c r="D20" s="330" t="s">
        <v>164</v>
      </c>
      <c r="E20" s="225">
        <v>28000</v>
      </c>
      <c r="F20" s="225"/>
      <c r="G20" s="304">
        <f>E20+F20</f>
        <v>28000</v>
      </c>
      <c r="H20" s="305"/>
      <c r="I20" s="315"/>
      <c r="J20" s="315"/>
    </row>
    <row r="21" spans="1:10" s="313" customFormat="1" ht="36" hidden="1">
      <c r="A21" s="310"/>
      <c r="B21" s="314"/>
      <c r="C21" s="303" t="s">
        <v>165</v>
      </c>
      <c r="D21" s="327" t="s">
        <v>166</v>
      </c>
      <c r="E21" s="310"/>
      <c r="F21" s="310"/>
      <c r="G21" s="312"/>
      <c r="H21" s="305">
        <v>28000</v>
      </c>
      <c r="I21" s="315"/>
      <c r="J21" s="316">
        <f>H21+I21</f>
        <v>28000</v>
      </c>
    </row>
    <row r="22" spans="1:10" s="317" customFormat="1" ht="12" hidden="1">
      <c r="A22" s="290"/>
      <c r="B22" s="290">
        <v>80104</v>
      </c>
      <c r="C22" s="318"/>
      <c r="D22" s="290" t="s">
        <v>167</v>
      </c>
      <c r="E22" s="225">
        <f>E23</f>
        <v>132000</v>
      </c>
      <c r="F22" s="225">
        <f aca="true" t="shared" si="9" ref="F22:G22">F23</f>
        <v>0</v>
      </c>
      <c r="G22" s="304">
        <f t="shared" si="9"/>
        <v>132000</v>
      </c>
      <c r="H22" s="305">
        <f>H23+H24</f>
        <v>132000</v>
      </c>
      <c r="I22" s="225">
        <f aca="true" t="shared" si="10" ref="I22:J22">I23+I24</f>
        <v>0</v>
      </c>
      <c r="J22" s="225">
        <f t="shared" si="10"/>
        <v>132000</v>
      </c>
    </row>
    <row r="23" spans="1:10" s="317" customFormat="1" ht="24" hidden="1">
      <c r="A23" s="290"/>
      <c r="B23" s="290"/>
      <c r="C23" s="318">
        <v>2310</v>
      </c>
      <c r="D23" s="330" t="s">
        <v>164</v>
      </c>
      <c r="E23" s="225">
        <v>132000</v>
      </c>
      <c r="F23" s="225"/>
      <c r="G23" s="304">
        <f>E23+F23</f>
        <v>132000</v>
      </c>
      <c r="H23" s="305"/>
      <c r="I23" s="319"/>
      <c r="J23" s="319"/>
    </row>
    <row r="24" spans="1:10" s="317" customFormat="1" ht="12" hidden="1">
      <c r="A24" s="290"/>
      <c r="B24" s="290"/>
      <c r="C24" s="318">
        <v>4010</v>
      </c>
      <c r="D24" s="330" t="s">
        <v>168</v>
      </c>
      <c r="E24" s="225"/>
      <c r="F24" s="225"/>
      <c r="G24" s="304"/>
      <c r="H24" s="305">
        <v>132000</v>
      </c>
      <c r="I24" s="319"/>
      <c r="J24" s="320">
        <f>H24+I24</f>
        <v>132000</v>
      </c>
    </row>
    <row r="25" spans="1:10" s="302" customFormat="1" ht="12" hidden="1">
      <c r="A25" s="298" t="s">
        <v>169</v>
      </c>
      <c r="B25" s="298"/>
      <c r="C25" s="298"/>
      <c r="D25" s="326" t="s">
        <v>170</v>
      </c>
      <c r="E25" s="321"/>
      <c r="F25" s="321"/>
      <c r="G25" s="322"/>
      <c r="H25" s="301">
        <f>H26</f>
        <v>77979</v>
      </c>
      <c r="I25" s="299">
        <f aca="true" t="shared" si="11" ref="I25:J26">I26</f>
        <v>0</v>
      </c>
      <c r="J25" s="299">
        <f t="shared" si="11"/>
        <v>77979</v>
      </c>
    </row>
    <row r="26" spans="1:10" s="302" customFormat="1" ht="12" hidden="1">
      <c r="A26" s="303"/>
      <c r="B26" s="303" t="s">
        <v>171</v>
      </c>
      <c r="C26" s="303"/>
      <c r="D26" s="327" t="s">
        <v>172</v>
      </c>
      <c r="E26" s="321"/>
      <c r="F26" s="321"/>
      <c r="G26" s="322"/>
      <c r="H26" s="305">
        <f>H27</f>
        <v>77979</v>
      </c>
      <c r="I26" s="225">
        <f t="shared" si="11"/>
        <v>0</v>
      </c>
      <c r="J26" s="225">
        <f t="shared" si="11"/>
        <v>77979</v>
      </c>
    </row>
    <row r="27" spans="1:10" s="302" customFormat="1" ht="24" hidden="1">
      <c r="A27" s="303"/>
      <c r="B27" s="303"/>
      <c r="C27" s="303" t="s">
        <v>173</v>
      </c>
      <c r="D27" s="327" t="s">
        <v>174</v>
      </c>
      <c r="E27" s="321"/>
      <c r="F27" s="321"/>
      <c r="G27" s="322"/>
      <c r="H27" s="305">
        <v>77979</v>
      </c>
      <c r="I27" s="307"/>
      <c r="J27" s="309">
        <f>H27+I27</f>
        <v>77979</v>
      </c>
    </row>
    <row r="28" spans="1:10" s="313" customFormat="1" ht="12">
      <c r="A28" s="310"/>
      <c r="B28" s="310"/>
      <c r="C28" s="310"/>
      <c r="D28" s="310" t="s">
        <v>104</v>
      </c>
      <c r="E28" s="299">
        <f aca="true" t="shared" si="12" ref="E28:J28">E10+E18+E25</f>
        <v>337979</v>
      </c>
      <c r="F28" s="299">
        <f t="shared" si="12"/>
        <v>51100</v>
      </c>
      <c r="G28" s="300">
        <f t="shared" si="12"/>
        <v>389079</v>
      </c>
      <c r="H28" s="301">
        <f t="shared" si="12"/>
        <v>337979</v>
      </c>
      <c r="I28" s="299">
        <f t="shared" si="12"/>
        <v>51100</v>
      </c>
      <c r="J28" s="299">
        <f t="shared" si="12"/>
        <v>389079</v>
      </c>
    </row>
    <row r="29" spans="1:8" ht="2.25" customHeight="1">
      <c r="A29" s="181"/>
      <c r="B29" s="181"/>
      <c r="C29" s="181"/>
      <c r="D29" s="181"/>
      <c r="E29" s="182"/>
      <c r="F29" s="182"/>
      <c r="G29" s="182"/>
      <c r="H29" s="182"/>
    </row>
    <row r="30" spans="1:8" ht="19.5" customHeight="1">
      <c r="A30" s="181"/>
      <c r="B30" s="181"/>
      <c r="C30" s="181"/>
      <c r="D30" s="181"/>
      <c r="E30" s="182"/>
      <c r="F30" s="182"/>
      <c r="G30" s="182"/>
      <c r="H30" s="182"/>
    </row>
    <row r="31" spans="1:8" ht="15">
      <c r="A31" s="181"/>
      <c r="B31" s="181"/>
      <c r="C31" s="181"/>
      <c r="E31" s="40"/>
      <c r="F31" s="40"/>
      <c r="G31" s="40"/>
      <c r="H31" s="44" t="s">
        <v>561</v>
      </c>
    </row>
    <row r="32" ht="10.5" customHeight="1">
      <c r="H32" s="183"/>
    </row>
    <row r="33" ht="15">
      <c r="H33" s="184" t="s">
        <v>562</v>
      </c>
    </row>
  </sheetData>
  <mergeCells count="2">
    <mergeCell ref="A6:J6"/>
    <mergeCell ref="A7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 topLeftCell="A1">
      <selection activeCell="G21" sqref="G21"/>
    </sheetView>
  </sheetViews>
  <sheetFormatPr defaultColWidth="15.00390625" defaultRowHeight="15"/>
  <cols>
    <col min="1" max="1" width="5.140625" style="0" customWidth="1"/>
    <col min="2" max="2" width="5.8515625" style="0" customWidth="1"/>
    <col min="3" max="3" width="37.421875" style="0" customWidth="1"/>
    <col min="4" max="5" width="10.8515625" style="0" customWidth="1"/>
    <col min="6" max="6" width="11.00390625" style="0" customWidth="1"/>
  </cols>
  <sheetData>
    <row r="1" ht="15">
      <c r="D1" s="145" t="s">
        <v>558</v>
      </c>
    </row>
    <row r="2" ht="15">
      <c r="D2" s="2" t="s">
        <v>549</v>
      </c>
    </row>
    <row r="3" ht="15">
      <c r="D3" s="2" t="s">
        <v>2</v>
      </c>
    </row>
    <row r="4" ht="15">
      <c r="D4" s="2" t="s">
        <v>146</v>
      </c>
    </row>
    <row r="7" spans="1:6" ht="33" customHeight="1">
      <c r="A7" s="457" t="s">
        <v>88</v>
      </c>
      <c r="B7" s="457"/>
      <c r="C7" s="457"/>
      <c r="D7" s="457"/>
      <c r="E7" s="457"/>
      <c r="F7" s="457"/>
    </row>
    <row r="8" spans="1:7" ht="20.25" customHeight="1">
      <c r="A8" s="430" t="s">
        <v>89</v>
      </c>
      <c r="B8" s="454"/>
      <c r="C8" s="454"/>
      <c r="D8" s="454"/>
      <c r="E8" s="454"/>
      <c r="F8" s="454"/>
      <c r="G8" s="146"/>
    </row>
    <row r="9" spans="1:7" ht="20.25" customHeight="1">
      <c r="A9" s="146"/>
      <c r="B9" s="146"/>
      <c r="C9" s="146"/>
      <c r="D9" s="146"/>
      <c r="E9" s="146"/>
      <c r="F9" s="146"/>
      <c r="G9" s="146"/>
    </row>
    <row r="10" spans="1:6" ht="22.5" customHeight="1">
      <c r="A10" s="147" t="s">
        <v>90</v>
      </c>
      <c r="B10" s="147"/>
      <c r="C10" s="147"/>
      <c r="D10" s="458" t="s">
        <v>91</v>
      </c>
      <c r="E10" s="458"/>
      <c r="F10" s="458"/>
    </row>
    <row r="11" spans="1:6" ht="22.5">
      <c r="A11" s="148" t="s">
        <v>10</v>
      </c>
      <c r="B11" s="149" t="s">
        <v>3</v>
      </c>
      <c r="C11" s="148" t="s">
        <v>92</v>
      </c>
      <c r="D11" s="150" t="s">
        <v>93</v>
      </c>
      <c r="E11" s="150" t="s">
        <v>94</v>
      </c>
      <c r="F11" s="150" t="s">
        <v>95</v>
      </c>
    </row>
    <row r="12" spans="1:6" ht="15" hidden="1">
      <c r="A12" s="151" t="s">
        <v>96</v>
      </c>
      <c r="B12" s="151" t="s">
        <v>25</v>
      </c>
      <c r="C12" s="148" t="s">
        <v>97</v>
      </c>
      <c r="D12" s="150"/>
      <c r="E12" s="150"/>
      <c r="F12" s="152">
        <v>92250</v>
      </c>
    </row>
    <row r="13" spans="1:6" ht="33.75" hidden="1">
      <c r="A13" s="153">
        <v>600</v>
      </c>
      <c r="B13" s="153">
        <v>60004</v>
      </c>
      <c r="C13" s="149" t="s">
        <v>98</v>
      </c>
      <c r="D13" s="154"/>
      <c r="E13" s="154"/>
      <c r="F13" s="155">
        <v>66000</v>
      </c>
    </row>
    <row r="14" spans="1:6" ht="27" customHeight="1" hidden="1">
      <c r="A14" s="153">
        <v>600</v>
      </c>
      <c r="B14" s="153">
        <v>60014</v>
      </c>
      <c r="C14" s="149" t="s">
        <v>99</v>
      </c>
      <c r="D14" s="154"/>
      <c r="E14" s="154"/>
      <c r="F14" s="155">
        <v>700000</v>
      </c>
    </row>
    <row r="15" spans="1:6" ht="39" customHeight="1" hidden="1">
      <c r="A15" s="153">
        <v>801</v>
      </c>
      <c r="B15" s="153">
        <v>80104</v>
      </c>
      <c r="C15" s="156" t="s">
        <v>100</v>
      </c>
      <c r="D15" s="157"/>
      <c r="E15" s="158"/>
      <c r="F15" s="159">
        <v>312000</v>
      </c>
    </row>
    <row r="16" spans="1:6" ht="39" customHeight="1" hidden="1">
      <c r="A16" s="153">
        <v>900</v>
      </c>
      <c r="B16" s="153">
        <v>90002</v>
      </c>
      <c r="C16" s="160" t="s">
        <v>101</v>
      </c>
      <c r="D16" s="158"/>
      <c r="E16" s="159"/>
      <c r="F16" s="159">
        <v>30000</v>
      </c>
    </row>
    <row r="17" spans="1:6" ht="38.25" customHeight="1">
      <c r="A17" s="153">
        <v>900</v>
      </c>
      <c r="B17" s="153">
        <v>90017</v>
      </c>
      <c r="C17" s="149" t="s">
        <v>102</v>
      </c>
      <c r="D17" s="158"/>
      <c r="E17" s="155" t="s">
        <v>610</v>
      </c>
      <c r="F17" s="155" t="s">
        <v>550</v>
      </c>
    </row>
    <row r="18" spans="1:6" ht="32.25" customHeight="1">
      <c r="A18" s="162">
        <v>921</v>
      </c>
      <c r="B18" s="162">
        <v>92114</v>
      </c>
      <c r="C18" s="459" t="s">
        <v>103</v>
      </c>
      <c r="D18" s="161" t="s">
        <v>148</v>
      </c>
      <c r="E18" s="158"/>
      <c r="F18" s="158"/>
    </row>
    <row r="19" spans="1:6" ht="18.75" customHeight="1">
      <c r="A19" s="153">
        <v>921</v>
      </c>
      <c r="B19" s="153">
        <v>92116</v>
      </c>
      <c r="C19" s="460"/>
      <c r="D19" s="159">
        <v>191660</v>
      </c>
      <c r="E19" s="158"/>
      <c r="F19" s="158"/>
    </row>
    <row r="20" spans="1:7" ht="22.5" customHeight="1">
      <c r="A20" s="153"/>
      <c r="B20" s="153"/>
      <c r="C20" s="163" t="s">
        <v>104</v>
      </c>
      <c r="D20" s="164">
        <v>1174901</v>
      </c>
      <c r="E20" s="164">
        <v>1923561</v>
      </c>
      <c r="F20" s="164">
        <v>2450240</v>
      </c>
      <c r="G20" s="3"/>
    </row>
    <row r="21" spans="1:7" ht="22.5" customHeight="1">
      <c r="A21" s="165"/>
      <c r="B21" s="166"/>
      <c r="C21" s="167" t="s">
        <v>105</v>
      </c>
      <c r="D21" s="164">
        <v>50000</v>
      </c>
      <c r="E21" s="164">
        <v>-873000</v>
      </c>
      <c r="F21" s="164">
        <v>-1176990</v>
      </c>
      <c r="G21" s="3"/>
    </row>
    <row r="22" spans="1:7" ht="22.5" customHeight="1">
      <c r="A22" s="165"/>
      <c r="B22" s="166"/>
      <c r="C22" s="167" t="s">
        <v>106</v>
      </c>
      <c r="D22" s="164">
        <f aca="true" t="shared" si="0" ref="D22:E22">D20+D21</f>
        <v>1224901</v>
      </c>
      <c r="E22" s="164">
        <f t="shared" si="0"/>
        <v>1050561</v>
      </c>
      <c r="F22" s="164">
        <f>F20+F21</f>
        <v>1273250</v>
      </c>
      <c r="G22" s="3"/>
    </row>
    <row r="23" spans="1:6" ht="23.25" customHeight="1">
      <c r="A23" s="168"/>
      <c r="B23" s="169"/>
      <c r="C23" s="170" t="s">
        <v>107</v>
      </c>
      <c r="D23" s="461">
        <f>SUM(D22:F22)</f>
        <v>3548712</v>
      </c>
      <c r="E23" s="462"/>
      <c r="F23" s="462"/>
    </row>
    <row r="24" ht="15" hidden="1"/>
    <row r="25" ht="26.25" customHeight="1" hidden="1"/>
    <row r="26" spans="1:6" ht="26.25" customHeight="1" hidden="1">
      <c r="A26" s="147" t="s">
        <v>108</v>
      </c>
      <c r="B26" s="171"/>
      <c r="C26" s="147"/>
      <c r="D26" s="463" t="s">
        <v>91</v>
      </c>
      <c r="E26" s="464"/>
      <c r="F26" s="465"/>
    </row>
    <row r="27" spans="1:6" ht="22.5" customHeight="1" hidden="1">
      <c r="A27" s="148" t="s">
        <v>10</v>
      </c>
      <c r="B27" s="149" t="s">
        <v>3</v>
      </c>
      <c r="C27" s="148" t="s">
        <v>92</v>
      </c>
      <c r="D27" s="150" t="s">
        <v>93</v>
      </c>
      <c r="E27" s="150" t="s">
        <v>94</v>
      </c>
      <c r="F27" s="150" t="s">
        <v>95</v>
      </c>
    </row>
    <row r="28" spans="1:6" ht="20.25" customHeight="1" hidden="1">
      <c r="A28" s="148">
        <v>801</v>
      </c>
      <c r="B28" s="148">
        <v>80101</v>
      </c>
      <c r="C28" s="148" t="s">
        <v>109</v>
      </c>
      <c r="D28" s="152">
        <v>684000</v>
      </c>
      <c r="E28" s="150"/>
      <c r="F28" s="150"/>
    </row>
    <row r="29" spans="1:6" ht="27.75" customHeight="1" hidden="1">
      <c r="A29" s="148">
        <v>801</v>
      </c>
      <c r="B29" s="148">
        <v>80101</v>
      </c>
      <c r="C29" s="149" t="s">
        <v>110</v>
      </c>
      <c r="D29" s="155">
        <v>515000</v>
      </c>
      <c r="E29" s="158"/>
      <c r="F29" s="158"/>
    </row>
    <row r="30" spans="1:6" ht="38.25" customHeight="1" hidden="1">
      <c r="A30" s="148">
        <v>801</v>
      </c>
      <c r="B30" s="148">
        <v>80103</v>
      </c>
      <c r="C30" s="149" t="s">
        <v>111</v>
      </c>
      <c r="D30" s="161" t="s">
        <v>112</v>
      </c>
      <c r="E30" s="158"/>
      <c r="F30" s="158"/>
    </row>
    <row r="31" spans="1:8" ht="27.75" customHeight="1" hidden="1">
      <c r="A31" s="148">
        <v>801</v>
      </c>
      <c r="B31" s="148">
        <v>80104</v>
      </c>
      <c r="C31" s="149" t="s">
        <v>113</v>
      </c>
      <c r="D31" s="155">
        <v>483800</v>
      </c>
      <c r="E31" s="158"/>
      <c r="F31" s="158"/>
      <c r="G31" s="3"/>
      <c r="H31" s="3"/>
    </row>
    <row r="32" spans="1:8" ht="27.75" customHeight="1" hidden="1">
      <c r="A32" s="148">
        <v>801</v>
      </c>
      <c r="B32" s="148">
        <v>80104</v>
      </c>
      <c r="C32" s="149" t="s">
        <v>114</v>
      </c>
      <c r="D32" s="159">
        <v>251600</v>
      </c>
      <c r="E32" s="158"/>
      <c r="F32" s="158"/>
      <c r="G32" s="3"/>
      <c r="H32" s="3"/>
    </row>
    <row r="33" spans="1:7" ht="28.5" customHeight="1" hidden="1">
      <c r="A33" s="148">
        <v>801</v>
      </c>
      <c r="B33" s="148">
        <v>80104</v>
      </c>
      <c r="C33" s="149" t="s">
        <v>115</v>
      </c>
      <c r="D33" s="159">
        <v>154800</v>
      </c>
      <c r="E33" s="158"/>
      <c r="F33" s="158"/>
      <c r="G33" s="3"/>
    </row>
    <row r="34" spans="1:7" ht="37.5" customHeight="1" hidden="1">
      <c r="A34" s="148">
        <v>801</v>
      </c>
      <c r="B34" s="148">
        <v>80104</v>
      </c>
      <c r="C34" s="149" t="s">
        <v>116</v>
      </c>
      <c r="D34" s="159">
        <v>268800</v>
      </c>
      <c r="E34" s="158"/>
      <c r="F34" s="158"/>
      <c r="G34" s="3"/>
    </row>
    <row r="35" spans="1:7" ht="25.5" customHeight="1" hidden="1">
      <c r="A35" s="148">
        <v>801</v>
      </c>
      <c r="B35" s="148">
        <v>80149</v>
      </c>
      <c r="C35" s="149" t="s">
        <v>113</v>
      </c>
      <c r="D35" s="159">
        <v>772000</v>
      </c>
      <c r="E35" s="158"/>
      <c r="F35" s="158"/>
      <c r="G35" s="3"/>
    </row>
    <row r="36" spans="1:7" ht="25.5" customHeight="1" hidden="1">
      <c r="A36" s="148">
        <v>801</v>
      </c>
      <c r="B36" s="148">
        <v>80149</v>
      </c>
      <c r="C36" s="149" t="s">
        <v>114</v>
      </c>
      <c r="D36" s="159">
        <v>52700</v>
      </c>
      <c r="E36" s="158"/>
      <c r="F36" s="158"/>
      <c r="G36" s="3"/>
    </row>
    <row r="37" spans="1:7" ht="18.75" customHeight="1" hidden="1">
      <c r="A37" s="148">
        <v>801</v>
      </c>
      <c r="B37" s="148">
        <v>80150</v>
      </c>
      <c r="C37" s="148" t="s">
        <v>109</v>
      </c>
      <c r="D37" s="159">
        <v>412200</v>
      </c>
      <c r="E37" s="158"/>
      <c r="F37" s="158"/>
      <c r="G37" s="3"/>
    </row>
    <row r="38" spans="1:7" ht="31.5" customHeight="1" hidden="1">
      <c r="A38" s="148">
        <v>801</v>
      </c>
      <c r="B38" s="148">
        <v>80150</v>
      </c>
      <c r="C38" s="149" t="s">
        <v>110</v>
      </c>
      <c r="D38" s="159">
        <v>608000</v>
      </c>
      <c r="E38" s="158"/>
      <c r="F38" s="158"/>
      <c r="G38" s="3"/>
    </row>
    <row r="39" spans="1:6" ht="42" customHeight="1" hidden="1">
      <c r="A39" s="148">
        <v>853</v>
      </c>
      <c r="B39" s="148">
        <v>85395</v>
      </c>
      <c r="C39" s="149" t="s">
        <v>117</v>
      </c>
      <c r="D39" s="158"/>
      <c r="E39" s="158"/>
      <c r="F39" s="159">
        <v>14000</v>
      </c>
    </row>
    <row r="40" spans="1:6" ht="24.75" customHeight="1" hidden="1">
      <c r="A40" s="148">
        <v>855</v>
      </c>
      <c r="B40" s="148">
        <v>85505</v>
      </c>
      <c r="C40" s="149" t="s">
        <v>118</v>
      </c>
      <c r="D40" s="159"/>
      <c r="E40" s="158"/>
      <c r="F40" s="159">
        <v>72960</v>
      </c>
    </row>
    <row r="41" spans="1:6" ht="20.25" customHeight="1" hidden="1">
      <c r="A41" s="148">
        <v>921</v>
      </c>
      <c r="B41" s="148">
        <v>92120</v>
      </c>
      <c r="C41" s="149" t="s">
        <v>120</v>
      </c>
      <c r="D41" s="158"/>
      <c r="E41" s="158"/>
      <c r="F41" s="155">
        <v>105500</v>
      </c>
    </row>
    <row r="42" spans="1:6" ht="21.75" customHeight="1" hidden="1">
      <c r="A42" s="148">
        <v>926</v>
      </c>
      <c r="B42" s="148">
        <v>92695</v>
      </c>
      <c r="C42" s="149" t="s">
        <v>121</v>
      </c>
      <c r="D42" s="158"/>
      <c r="E42" s="158"/>
      <c r="F42" s="155">
        <v>46500</v>
      </c>
    </row>
    <row r="43" spans="1:6" ht="28.5" customHeight="1" hidden="1">
      <c r="A43" s="148">
        <v>921</v>
      </c>
      <c r="B43" s="148">
        <v>92195</v>
      </c>
      <c r="C43" s="149" t="s">
        <v>119</v>
      </c>
      <c r="D43" s="158"/>
      <c r="E43" s="158"/>
      <c r="F43" s="161" t="s">
        <v>147</v>
      </c>
    </row>
    <row r="44" spans="1:7" ht="18" customHeight="1" hidden="1">
      <c r="A44" s="148"/>
      <c r="B44" s="148"/>
      <c r="C44" s="172" t="s">
        <v>104</v>
      </c>
      <c r="D44" s="173">
        <v>4427900</v>
      </c>
      <c r="E44" s="173">
        <f>SUM(E28:E42)</f>
        <v>0</v>
      </c>
      <c r="F44" s="173">
        <v>243460</v>
      </c>
      <c r="G44" s="3"/>
    </row>
    <row r="45" spans="1:6" ht="15.75" customHeight="1" hidden="1">
      <c r="A45" s="148"/>
      <c r="B45" s="148"/>
      <c r="C45" s="172" t="s">
        <v>122</v>
      </c>
      <c r="D45" s="173"/>
      <c r="E45" s="173"/>
      <c r="F45" s="173"/>
    </row>
    <row r="46" spans="1:7" ht="18.75" customHeight="1" hidden="1">
      <c r="A46" s="148"/>
      <c r="B46" s="148"/>
      <c r="C46" s="172" t="s">
        <v>123</v>
      </c>
      <c r="D46" s="173">
        <f>SUM(D44:D45)</f>
        <v>4427900</v>
      </c>
      <c r="E46" s="173">
        <f aca="true" t="shared" si="1" ref="E46:F46">SUM(E44:E45)</f>
        <v>0</v>
      </c>
      <c r="F46" s="173">
        <f t="shared" si="1"/>
        <v>243460</v>
      </c>
      <c r="G46" s="3"/>
    </row>
    <row r="47" spans="1:6" ht="25.5" customHeight="1" hidden="1">
      <c r="A47" s="148"/>
      <c r="B47" s="148"/>
      <c r="C47" s="174" t="s">
        <v>107</v>
      </c>
      <c r="D47" s="456">
        <f>SUM(D46:F46)</f>
        <v>4671360</v>
      </c>
      <c r="E47" s="456"/>
      <c r="F47" s="456"/>
    </row>
    <row r="48" ht="12.75" customHeight="1">
      <c r="C48" s="175"/>
    </row>
    <row r="50" spans="4:5" ht="15">
      <c r="D50" s="128" t="s">
        <v>69</v>
      </c>
      <c r="E50" s="128"/>
    </row>
    <row r="51" spans="4:5" ht="15">
      <c r="D51" s="128"/>
      <c r="E51" s="128"/>
    </row>
    <row r="52" spans="4:5" ht="15">
      <c r="D52" s="128" t="s">
        <v>70</v>
      </c>
      <c r="E52" s="128"/>
    </row>
  </sheetData>
  <mergeCells count="7">
    <mergeCell ref="D47:F47"/>
    <mergeCell ref="A7:F7"/>
    <mergeCell ref="A8:F8"/>
    <mergeCell ref="D10:F10"/>
    <mergeCell ref="C18:C19"/>
    <mergeCell ref="D23:F23"/>
    <mergeCell ref="D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 topLeftCell="A1">
      <selection activeCell="E48" sqref="E48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13.7109375" style="0" customWidth="1"/>
    <col min="4" max="4" width="11.8515625" style="0" customWidth="1"/>
    <col min="5" max="5" width="11.7109375" style="0" customWidth="1"/>
    <col min="6" max="6" width="12.7109375" style="0" customWidth="1"/>
    <col min="7" max="7" width="12.00390625" style="0" customWidth="1"/>
    <col min="8" max="8" width="10.8515625" style="0" customWidth="1"/>
  </cols>
  <sheetData>
    <row r="1" ht="15">
      <c r="F1" s="145" t="s">
        <v>567</v>
      </c>
    </row>
    <row r="2" ht="15">
      <c r="F2" s="2" t="s">
        <v>702</v>
      </c>
    </row>
    <row r="3" ht="15">
      <c r="F3" s="2" t="s">
        <v>2</v>
      </c>
    </row>
    <row r="4" ht="15">
      <c r="F4" s="2" t="s">
        <v>146</v>
      </c>
    </row>
    <row r="5" ht="15">
      <c r="F5" s="368"/>
    </row>
    <row r="6" spans="1:8" ht="27.75" customHeight="1">
      <c r="A6" s="474" t="s">
        <v>667</v>
      </c>
      <c r="B6" s="474"/>
      <c r="C6" s="474"/>
      <c r="D6" s="474"/>
      <c r="E6" s="474"/>
      <c r="F6" s="474"/>
      <c r="G6" s="474"/>
      <c r="H6" s="474"/>
    </row>
    <row r="7" spans="1:8" ht="27.75" customHeight="1">
      <c r="A7" s="475" t="s">
        <v>668</v>
      </c>
      <c r="B7" s="475"/>
      <c r="C7" s="475"/>
      <c r="D7" s="475"/>
      <c r="E7" s="475"/>
      <c r="F7" s="475"/>
      <c r="G7" s="475"/>
      <c r="H7" s="476"/>
    </row>
    <row r="9" spans="1:8" ht="23.25" customHeight="1">
      <c r="A9" s="470" t="s">
        <v>669</v>
      </c>
      <c r="B9" s="477" t="s">
        <v>670</v>
      </c>
      <c r="C9" s="478"/>
      <c r="D9" s="470" t="s">
        <v>671</v>
      </c>
      <c r="E9" s="471" t="s">
        <v>672</v>
      </c>
      <c r="F9" s="471"/>
      <c r="G9" s="369" t="s">
        <v>673</v>
      </c>
      <c r="H9" s="470" t="s">
        <v>674</v>
      </c>
    </row>
    <row r="10" spans="1:8" ht="35.25" customHeight="1">
      <c r="A10" s="470"/>
      <c r="B10" s="479"/>
      <c r="C10" s="480"/>
      <c r="D10" s="470"/>
      <c r="E10" s="369" t="s">
        <v>107</v>
      </c>
      <c r="F10" s="370" t="s">
        <v>675</v>
      </c>
      <c r="G10" s="369" t="s">
        <v>107</v>
      </c>
      <c r="H10" s="470"/>
    </row>
    <row r="11" spans="1:8" s="373" customFormat="1" ht="42.75" customHeight="1">
      <c r="A11" s="371" t="s">
        <v>676</v>
      </c>
      <c r="B11" s="481" t="s">
        <v>677</v>
      </c>
      <c r="C11" s="482"/>
      <c r="D11" s="372">
        <v>172201.49</v>
      </c>
      <c r="E11" s="372">
        <v>7275125</v>
      </c>
      <c r="F11" s="372">
        <v>3173551</v>
      </c>
      <c r="G11" s="372">
        <v>7275125</v>
      </c>
      <c r="H11" s="372">
        <v>172201.49</v>
      </c>
    </row>
    <row r="12" spans="1:8" s="373" customFormat="1" ht="23.25" customHeight="1">
      <c r="A12" s="374"/>
      <c r="B12" s="466" t="s">
        <v>105</v>
      </c>
      <c r="C12" s="467"/>
      <c r="D12" s="372">
        <v>53320.19</v>
      </c>
      <c r="E12" s="372">
        <f>E18+E25</f>
        <v>-2049990</v>
      </c>
      <c r="F12" s="372">
        <f aca="true" t="shared" si="0" ref="F12:H12">F18+F25</f>
        <v>-2049990</v>
      </c>
      <c r="G12" s="372">
        <f t="shared" si="0"/>
        <v>-2049990</v>
      </c>
      <c r="H12" s="372">
        <f t="shared" si="0"/>
        <v>53320.19</v>
      </c>
    </row>
    <row r="13" spans="1:8" s="373" customFormat="1" ht="25.5" customHeight="1">
      <c r="A13" s="375"/>
      <c r="B13" s="468" t="s">
        <v>106</v>
      </c>
      <c r="C13" s="469"/>
      <c r="D13" s="372">
        <f aca="true" t="shared" si="1" ref="D13:H13">D11+D12</f>
        <v>225521.68</v>
      </c>
      <c r="E13" s="372">
        <f t="shared" si="1"/>
        <v>5225135</v>
      </c>
      <c r="F13" s="372">
        <f t="shared" si="1"/>
        <v>1123561</v>
      </c>
      <c r="G13" s="372">
        <f t="shared" si="1"/>
        <v>5225135</v>
      </c>
      <c r="H13" s="372">
        <f t="shared" si="1"/>
        <v>225521.68</v>
      </c>
    </row>
    <row r="14" spans="1:8" s="373" customFormat="1" ht="36" customHeight="1">
      <c r="A14" s="376"/>
      <c r="B14" s="483"/>
      <c r="C14" s="484"/>
      <c r="D14" s="377"/>
      <c r="E14" s="377"/>
      <c r="F14" s="377"/>
      <c r="G14" s="377"/>
      <c r="H14" s="378"/>
    </row>
    <row r="15" spans="1:8" s="373" customFormat="1" ht="36" customHeight="1">
      <c r="A15" s="425" t="s">
        <v>669</v>
      </c>
      <c r="B15" s="472" t="s">
        <v>670</v>
      </c>
      <c r="C15" s="473"/>
      <c r="D15" s="470" t="s">
        <v>671</v>
      </c>
      <c r="E15" s="471" t="s">
        <v>672</v>
      </c>
      <c r="F15" s="471"/>
      <c r="G15" s="369" t="s">
        <v>673</v>
      </c>
      <c r="H15" s="470" t="s">
        <v>674</v>
      </c>
    </row>
    <row r="16" spans="1:8" s="373" customFormat="1" ht="24.75" customHeight="1">
      <c r="A16" s="485" t="s">
        <v>678</v>
      </c>
      <c r="B16" s="487" t="s">
        <v>679</v>
      </c>
      <c r="C16" s="488"/>
      <c r="D16" s="470"/>
      <c r="E16" s="369" t="s">
        <v>107</v>
      </c>
      <c r="F16" s="370" t="s">
        <v>675</v>
      </c>
      <c r="G16" s="369" t="s">
        <v>107</v>
      </c>
      <c r="H16" s="470"/>
    </row>
    <row r="17" spans="1:8" ht="15">
      <c r="A17" s="486"/>
      <c r="B17" s="487" t="s">
        <v>680</v>
      </c>
      <c r="C17" s="488"/>
      <c r="D17" s="379">
        <v>172201.49</v>
      </c>
      <c r="E17" s="380">
        <v>6025135</v>
      </c>
      <c r="F17" s="380">
        <v>1923561</v>
      </c>
      <c r="G17" s="380">
        <v>6025135</v>
      </c>
      <c r="H17" s="379">
        <v>172201.49</v>
      </c>
    </row>
    <row r="18" spans="1:8" ht="15.75">
      <c r="A18" s="422"/>
      <c r="B18" s="466" t="s">
        <v>105</v>
      </c>
      <c r="C18" s="467"/>
      <c r="D18" s="379">
        <f>D19-D17</f>
        <v>53320.19</v>
      </c>
      <c r="E18" s="380">
        <v>-873000</v>
      </c>
      <c r="F18" s="380">
        <v>-873000</v>
      </c>
      <c r="G18" s="380">
        <v>-873000</v>
      </c>
      <c r="H18" s="379">
        <f>D18</f>
        <v>53320.19</v>
      </c>
    </row>
    <row r="19" spans="1:8" ht="15">
      <c r="A19" s="422"/>
      <c r="B19" s="468" t="s">
        <v>106</v>
      </c>
      <c r="C19" s="469"/>
      <c r="D19" s="379">
        <v>225521.68</v>
      </c>
      <c r="E19" s="380">
        <f>E17+E18</f>
        <v>5152135</v>
      </c>
      <c r="F19" s="380">
        <f aca="true" t="shared" si="2" ref="F19:H19">F17+F18</f>
        <v>1050561</v>
      </c>
      <c r="G19" s="380">
        <f t="shared" si="2"/>
        <v>5152135</v>
      </c>
      <c r="H19" s="380">
        <f t="shared" si="2"/>
        <v>225521.68</v>
      </c>
    </row>
    <row r="20" spans="1:8" ht="15">
      <c r="A20" s="422"/>
      <c r="B20" s="381"/>
      <c r="C20" s="381"/>
      <c r="D20" s="423"/>
      <c r="E20" s="382"/>
      <c r="F20" s="382"/>
      <c r="G20" s="382"/>
      <c r="H20" s="424"/>
    </row>
    <row r="21" spans="1:8" ht="15">
      <c r="A21" s="422"/>
      <c r="B21" s="381"/>
      <c r="C21" s="381"/>
      <c r="D21" s="423"/>
      <c r="E21" s="382"/>
      <c r="F21" s="382"/>
      <c r="G21" s="382"/>
      <c r="H21" s="424"/>
    </row>
    <row r="22" spans="1:8" ht="29.25" customHeight="1">
      <c r="A22" s="425" t="s">
        <v>669</v>
      </c>
      <c r="B22" s="472" t="s">
        <v>670</v>
      </c>
      <c r="C22" s="473"/>
      <c r="D22" s="470" t="s">
        <v>671</v>
      </c>
      <c r="E22" s="471" t="s">
        <v>672</v>
      </c>
      <c r="F22" s="471"/>
      <c r="G22" s="369" t="s">
        <v>673</v>
      </c>
      <c r="H22" s="470" t="s">
        <v>674</v>
      </c>
    </row>
    <row r="23" spans="1:8" ht="45" customHeight="1">
      <c r="A23" s="485" t="s">
        <v>681</v>
      </c>
      <c r="B23" s="487" t="s">
        <v>679</v>
      </c>
      <c r="C23" s="488"/>
      <c r="D23" s="470"/>
      <c r="E23" s="369" t="s">
        <v>107</v>
      </c>
      <c r="F23" s="370" t="s">
        <v>675</v>
      </c>
      <c r="G23" s="369" t="s">
        <v>107</v>
      </c>
      <c r="H23" s="470"/>
    </row>
    <row r="24" spans="1:8" ht="15">
      <c r="A24" s="492"/>
      <c r="B24" s="494" t="s">
        <v>682</v>
      </c>
      <c r="C24" s="495"/>
      <c r="D24" s="383"/>
      <c r="E24" s="380">
        <v>1249990</v>
      </c>
      <c r="F24" s="380">
        <v>1249990</v>
      </c>
      <c r="G24" s="380">
        <v>1249990</v>
      </c>
      <c r="H24" s="383"/>
    </row>
    <row r="25" spans="1:8" ht="15">
      <c r="A25" s="492"/>
      <c r="B25" s="496" t="s">
        <v>105</v>
      </c>
      <c r="C25" s="497"/>
      <c r="D25" s="384"/>
      <c r="E25" s="385">
        <v>-1176990</v>
      </c>
      <c r="F25" s="385">
        <v>-1176990</v>
      </c>
      <c r="G25" s="385">
        <v>-1176990</v>
      </c>
      <c r="H25" s="384"/>
    </row>
    <row r="26" spans="1:8" ht="15">
      <c r="A26" s="493"/>
      <c r="B26" s="498" t="s">
        <v>106</v>
      </c>
      <c r="C26" s="499"/>
      <c r="D26" s="386"/>
      <c r="E26" s="387">
        <f>E24+E25</f>
        <v>73000</v>
      </c>
      <c r="F26" s="387">
        <f aca="true" t="shared" si="3" ref="F26:G26">F24+F25</f>
        <v>73000</v>
      </c>
      <c r="G26" s="387">
        <f t="shared" si="3"/>
        <v>73000</v>
      </c>
      <c r="H26" s="388"/>
    </row>
    <row r="27" spans="1:8" s="390" customFormat="1" ht="27.75" customHeight="1" hidden="1">
      <c r="A27" s="389" t="s">
        <v>683</v>
      </c>
      <c r="B27" s="500" t="s">
        <v>684</v>
      </c>
      <c r="C27" s="501"/>
      <c r="D27" s="501"/>
      <c r="E27" s="501"/>
      <c r="F27" s="501"/>
      <c r="G27" s="502"/>
      <c r="H27" s="503"/>
    </row>
    <row r="28" spans="1:8" ht="26.25" hidden="1">
      <c r="A28" s="391" t="s">
        <v>3</v>
      </c>
      <c r="B28" s="391" t="s">
        <v>4</v>
      </c>
      <c r="C28" s="504" t="s">
        <v>0</v>
      </c>
      <c r="D28" s="505"/>
      <c r="E28" s="505"/>
      <c r="F28" s="506"/>
      <c r="G28" s="392" t="s">
        <v>151</v>
      </c>
      <c r="H28" s="392" t="s">
        <v>152</v>
      </c>
    </row>
    <row r="29" spans="1:8" ht="15" hidden="1">
      <c r="A29" s="393">
        <v>80148</v>
      </c>
      <c r="B29" s="394"/>
      <c r="C29" s="489" t="s">
        <v>433</v>
      </c>
      <c r="D29" s="490"/>
      <c r="E29" s="490"/>
      <c r="F29" s="491"/>
      <c r="G29" s="395">
        <f>SUM(G30:G35)</f>
        <v>520200</v>
      </c>
      <c r="H29" s="395">
        <f>SUM(H30:H35)</f>
        <v>520200</v>
      </c>
    </row>
    <row r="30" spans="1:8" ht="15" hidden="1">
      <c r="A30" s="393"/>
      <c r="B30" s="396" t="s">
        <v>685</v>
      </c>
      <c r="C30" s="489" t="s">
        <v>686</v>
      </c>
      <c r="D30" s="507"/>
      <c r="E30" s="507"/>
      <c r="F30" s="508"/>
      <c r="G30" s="395">
        <v>250000</v>
      </c>
      <c r="H30" s="395"/>
    </row>
    <row r="31" spans="1:8" ht="15" hidden="1">
      <c r="A31" s="393"/>
      <c r="B31" s="396" t="s">
        <v>687</v>
      </c>
      <c r="C31" s="489" t="s">
        <v>688</v>
      </c>
      <c r="D31" s="490"/>
      <c r="E31" s="490"/>
      <c r="F31" s="491"/>
      <c r="G31" s="395">
        <v>270000</v>
      </c>
      <c r="H31" s="397"/>
    </row>
    <row r="32" spans="1:8" ht="15" hidden="1">
      <c r="A32" s="393"/>
      <c r="B32" s="396" t="s">
        <v>238</v>
      </c>
      <c r="C32" s="489" t="s">
        <v>689</v>
      </c>
      <c r="D32" s="490"/>
      <c r="E32" s="490"/>
      <c r="F32" s="491"/>
      <c r="G32" s="395">
        <v>200</v>
      </c>
      <c r="H32" s="397"/>
    </row>
    <row r="33" spans="1:8" ht="15" hidden="1">
      <c r="A33" s="393"/>
      <c r="B33" s="394">
        <v>4210</v>
      </c>
      <c r="C33" s="489" t="s">
        <v>85</v>
      </c>
      <c r="D33" s="509"/>
      <c r="E33" s="509"/>
      <c r="F33" s="510"/>
      <c r="G33" s="395"/>
      <c r="H33" s="398">
        <v>4000</v>
      </c>
    </row>
    <row r="34" spans="1:8" ht="15" hidden="1">
      <c r="A34" s="393"/>
      <c r="B34" s="394">
        <v>4220</v>
      </c>
      <c r="C34" s="489" t="s">
        <v>690</v>
      </c>
      <c r="D34" s="490"/>
      <c r="E34" s="490"/>
      <c r="F34" s="491"/>
      <c r="G34" s="399"/>
      <c r="H34" s="398">
        <v>515200</v>
      </c>
    </row>
    <row r="35" spans="1:8" ht="15" hidden="1">
      <c r="A35" s="393"/>
      <c r="B35" s="394">
        <v>4300</v>
      </c>
      <c r="C35" s="489" t="s">
        <v>309</v>
      </c>
      <c r="D35" s="490"/>
      <c r="E35" s="490"/>
      <c r="F35" s="491"/>
      <c r="G35" s="400"/>
      <c r="H35" s="398">
        <v>1000</v>
      </c>
    </row>
    <row r="36" spans="1:8" ht="15" hidden="1">
      <c r="A36" s="393">
        <v>85495</v>
      </c>
      <c r="B36" s="394"/>
      <c r="C36" s="489" t="s">
        <v>446</v>
      </c>
      <c r="D36" s="490"/>
      <c r="E36" s="490"/>
      <c r="F36" s="491"/>
      <c r="G36" s="395">
        <f>SUM(G37:G39)</f>
        <v>29400</v>
      </c>
      <c r="H36" s="398">
        <f>SUM(H38:H41)</f>
        <v>29400</v>
      </c>
    </row>
    <row r="37" spans="1:8" ht="15" hidden="1">
      <c r="A37" s="393"/>
      <c r="B37" s="396" t="s">
        <v>687</v>
      </c>
      <c r="C37" s="489" t="s">
        <v>688</v>
      </c>
      <c r="D37" s="490"/>
      <c r="E37" s="490"/>
      <c r="F37" s="491"/>
      <c r="G37" s="401">
        <v>29000</v>
      </c>
      <c r="H37" s="398"/>
    </row>
    <row r="38" spans="1:8" ht="15" hidden="1">
      <c r="A38" s="393"/>
      <c r="B38" s="396" t="s">
        <v>249</v>
      </c>
      <c r="C38" s="489" t="s">
        <v>691</v>
      </c>
      <c r="D38" s="514"/>
      <c r="E38" s="514"/>
      <c r="F38" s="515"/>
      <c r="G38" s="395">
        <v>200</v>
      </c>
      <c r="H38" s="398"/>
    </row>
    <row r="39" spans="1:8" ht="15" hidden="1">
      <c r="A39" s="393"/>
      <c r="B39" s="396" t="s">
        <v>238</v>
      </c>
      <c r="C39" s="489" t="s">
        <v>689</v>
      </c>
      <c r="D39" s="490"/>
      <c r="E39" s="490"/>
      <c r="F39" s="491"/>
      <c r="G39" s="395">
        <v>200</v>
      </c>
      <c r="H39" s="398"/>
    </row>
    <row r="40" spans="1:8" ht="15" hidden="1">
      <c r="A40" s="393"/>
      <c r="B40" s="394">
        <v>4210</v>
      </c>
      <c r="C40" s="489" t="s">
        <v>85</v>
      </c>
      <c r="D40" s="509"/>
      <c r="E40" s="509"/>
      <c r="F40" s="510"/>
      <c r="G40" s="402"/>
      <c r="H40" s="398">
        <v>15200</v>
      </c>
    </row>
    <row r="41" spans="1:8" ht="15" hidden="1">
      <c r="A41" s="393"/>
      <c r="B41" s="394">
        <v>4300</v>
      </c>
      <c r="C41" s="489" t="s">
        <v>309</v>
      </c>
      <c r="D41" s="490"/>
      <c r="E41" s="490"/>
      <c r="F41" s="491"/>
      <c r="G41" s="393"/>
      <c r="H41" s="398">
        <v>14200</v>
      </c>
    </row>
    <row r="42" spans="1:8" ht="15" hidden="1">
      <c r="A42" s="511" t="s">
        <v>692</v>
      </c>
      <c r="B42" s="512"/>
      <c r="C42" s="512"/>
      <c r="D42" s="512"/>
      <c r="E42" s="512"/>
      <c r="F42" s="513"/>
      <c r="G42" s="403">
        <f>G29+G36</f>
        <v>549600</v>
      </c>
      <c r="H42" s="403">
        <f>H29+H36</f>
        <v>549600</v>
      </c>
    </row>
    <row r="43" spans="1:8" ht="39" customHeight="1">
      <c r="A43" s="404"/>
      <c r="B43" s="405"/>
      <c r="C43" s="406"/>
      <c r="D43" s="407"/>
      <c r="E43" s="407"/>
      <c r="F43" s="407"/>
      <c r="G43" s="408"/>
      <c r="H43" s="409"/>
    </row>
    <row r="44" spans="6:7" ht="15">
      <c r="F44" s="368" t="s">
        <v>561</v>
      </c>
      <c r="G44" s="368"/>
    </row>
    <row r="45" spans="6:7" ht="15">
      <c r="F45" s="368"/>
      <c r="G45" s="368"/>
    </row>
    <row r="46" spans="6:7" ht="15">
      <c r="F46" s="368" t="s">
        <v>562</v>
      </c>
      <c r="G46" s="368"/>
    </row>
  </sheetData>
  <mergeCells count="45">
    <mergeCell ref="C39:F39"/>
    <mergeCell ref="C40:F40"/>
    <mergeCell ref="C41:F41"/>
    <mergeCell ref="A42:F42"/>
    <mergeCell ref="C33:F33"/>
    <mergeCell ref="C34:F34"/>
    <mergeCell ref="C35:F35"/>
    <mergeCell ref="C36:F36"/>
    <mergeCell ref="C37:F37"/>
    <mergeCell ref="C38:F38"/>
    <mergeCell ref="C32:F32"/>
    <mergeCell ref="B22:C22"/>
    <mergeCell ref="A23:A26"/>
    <mergeCell ref="B23:C23"/>
    <mergeCell ref="B24:C24"/>
    <mergeCell ref="B25:C25"/>
    <mergeCell ref="B26:C26"/>
    <mergeCell ref="D22:D23"/>
    <mergeCell ref="E22:F22"/>
    <mergeCell ref="B27:H27"/>
    <mergeCell ref="C28:F28"/>
    <mergeCell ref="C29:F29"/>
    <mergeCell ref="C30:F30"/>
    <mergeCell ref="C31:F31"/>
    <mergeCell ref="H22:H23"/>
    <mergeCell ref="B11:C11"/>
    <mergeCell ref="B12:C12"/>
    <mergeCell ref="B13:C13"/>
    <mergeCell ref="B14:C14"/>
    <mergeCell ref="A16:A17"/>
    <mergeCell ref="B16:C16"/>
    <mergeCell ref="B17:C17"/>
    <mergeCell ref="A6:H6"/>
    <mergeCell ref="A7:H7"/>
    <mergeCell ref="A9:A10"/>
    <mergeCell ref="B9:C10"/>
    <mergeCell ref="D9:D10"/>
    <mergeCell ref="E9:F9"/>
    <mergeCell ref="H9:H10"/>
    <mergeCell ref="B18:C18"/>
    <mergeCell ref="B19:C19"/>
    <mergeCell ref="D15:D16"/>
    <mergeCell ref="E15:F15"/>
    <mergeCell ref="H15:H16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B1">
      <selection activeCell="A6" sqref="A6:F6"/>
    </sheetView>
  </sheetViews>
  <sheetFormatPr defaultColWidth="9.140625" defaultRowHeight="15"/>
  <cols>
    <col min="1" max="2" width="6.28125" style="0" customWidth="1"/>
    <col min="3" max="3" width="34.140625" style="0" customWidth="1"/>
    <col min="4" max="4" width="12.28125" style="0" customWidth="1"/>
    <col min="5" max="5" width="10.57421875" style="0" bestFit="1" customWidth="1"/>
    <col min="6" max="6" width="11.421875" style="0" bestFit="1" customWidth="1"/>
  </cols>
  <sheetData>
    <row r="1" spans="3:4" ht="15">
      <c r="C1" s="145"/>
      <c r="D1" s="145" t="s">
        <v>693</v>
      </c>
    </row>
    <row r="2" spans="3:4" ht="15">
      <c r="C2" s="142"/>
      <c r="D2" s="2" t="s">
        <v>702</v>
      </c>
    </row>
    <row r="3" spans="3:4" ht="15">
      <c r="C3" s="142"/>
      <c r="D3" s="2" t="s">
        <v>2</v>
      </c>
    </row>
    <row r="4" spans="3:4" ht="15">
      <c r="C4" s="142"/>
      <c r="D4" s="2" t="s">
        <v>146</v>
      </c>
    </row>
    <row r="5" ht="15" customHeight="1">
      <c r="D5" s="368"/>
    </row>
    <row r="6" spans="1:6" ht="41.25" customHeight="1">
      <c r="A6" s="516" t="s">
        <v>694</v>
      </c>
      <c r="B6" s="516"/>
      <c r="C6" s="516"/>
      <c r="D6" s="516"/>
      <c r="E6" s="517"/>
      <c r="F6" s="517"/>
    </row>
    <row r="7" spans="1:8" ht="30.75" customHeight="1">
      <c r="A7" s="475" t="s">
        <v>695</v>
      </c>
      <c r="B7" s="476"/>
      <c r="C7" s="476"/>
      <c r="D7" s="476"/>
      <c r="E7" s="476"/>
      <c r="F7" s="476"/>
      <c r="G7" s="410"/>
      <c r="H7" s="411"/>
    </row>
    <row r="9" spans="1:4" ht="15" hidden="1">
      <c r="A9" s="518" t="s">
        <v>696</v>
      </c>
      <c r="B9" s="518"/>
      <c r="C9" s="518"/>
      <c r="D9" s="518"/>
    </row>
    <row r="10" spans="1:4" ht="15" hidden="1">
      <c r="A10" s="412"/>
      <c r="B10" s="412"/>
      <c r="C10" s="412"/>
      <c r="D10" s="412"/>
    </row>
    <row r="11" spans="1:4" ht="25.5" hidden="1">
      <c r="A11" s="369" t="s">
        <v>10</v>
      </c>
      <c r="B11" s="370" t="s">
        <v>3</v>
      </c>
      <c r="C11" s="369" t="s">
        <v>697</v>
      </c>
      <c r="D11" s="369" t="s">
        <v>91</v>
      </c>
    </row>
    <row r="12" spans="1:4" ht="15" hidden="1">
      <c r="A12" s="413">
        <v>900</v>
      </c>
      <c r="B12" s="413">
        <v>90017</v>
      </c>
      <c r="C12" s="414" t="s">
        <v>698</v>
      </c>
      <c r="D12" s="379">
        <v>1923561</v>
      </c>
    </row>
    <row r="13" spans="1:4" ht="15" hidden="1">
      <c r="A13" s="415"/>
      <c r="B13" s="415"/>
      <c r="C13" s="414"/>
      <c r="D13" s="416">
        <f>SUM(D12:D12)</f>
        <v>1923561</v>
      </c>
    </row>
    <row r="14" ht="15" hidden="1"/>
    <row r="15" ht="15" hidden="1">
      <c r="D15" s="417"/>
    </row>
    <row r="16" s="419" customFormat="1" ht="15">
      <c r="A16" s="418" t="s">
        <v>699</v>
      </c>
    </row>
    <row r="17" spans="1:6" ht="25.5">
      <c r="A17" s="369" t="s">
        <v>10</v>
      </c>
      <c r="B17" s="370" t="s">
        <v>3</v>
      </c>
      <c r="C17" s="369" t="s">
        <v>697</v>
      </c>
      <c r="D17" s="369" t="s">
        <v>91</v>
      </c>
      <c r="E17" s="420" t="s">
        <v>105</v>
      </c>
      <c r="F17" s="420" t="s">
        <v>106</v>
      </c>
    </row>
    <row r="18" spans="1:6" ht="38.25">
      <c r="A18" s="421"/>
      <c r="B18" s="421"/>
      <c r="C18" s="334" t="s">
        <v>48</v>
      </c>
      <c r="D18" s="180">
        <v>1249990</v>
      </c>
      <c r="E18" s="338">
        <v>-1176990</v>
      </c>
      <c r="F18" s="338">
        <f>D18+E18</f>
        <v>73000</v>
      </c>
    </row>
    <row r="21" ht="15">
      <c r="D21" s="417" t="s">
        <v>700</v>
      </c>
    </row>
    <row r="22" ht="15">
      <c r="C22" s="417"/>
    </row>
    <row r="23" ht="15">
      <c r="D23" s="417" t="s">
        <v>701</v>
      </c>
    </row>
  </sheetData>
  <mergeCells count="3">
    <mergeCell ref="A6:F6"/>
    <mergeCell ref="A7:F7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workbookViewId="0" topLeftCell="A1">
      <selection activeCell="H1" sqref="H1"/>
    </sheetView>
  </sheetViews>
  <sheetFormatPr defaultColWidth="9.140625" defaultRowHeight="15"/>
  <cols>
    <col min="1" max="1" width="43.28125" style="190" customWidth="1"/>
    <col min="2" max="2" width="10.57421875" style="190" customWidth="1"/>
    <col min="3" max="3" width="7.28125" style="190" hidden="1" customWidth="1"/>
    <col min="4" max="4" width="9.140625" style="190" hidden="1" customWidth="1"/>
    <col min="5" max="5" width="0.2890625" style="190" customWidth="1"/>
    <col min="6" max="6" width="9.7109375" style="190" customWidth="1"/>
    <col min="7" max="7" width="9.421875" style="190" customWidth="1"/>
    <col min="8" max="8" width="8.8515625" style="190" customWidth="1"/>
    <col min="9" max="9" width="7.140625" style="190" hidden="1" customWidth="1"/>
    <col min="10" max="10" width="6.00390625" style="190" hidden="1" customWidth="1"/>
    <col min="11" max="11" width="6.140625" style="190" hidden="1" customWidth="1"/>
    <col min="12" max="13" width="8.00390625" style="190" hidden="1" customWidth="1"/>
    <col min="14" max="14" width="7.140625" style="190" hidden="1" customWidth="1"/>
    <col min="15" max="16" width="7.57421875" style="190" hidden="1" customWidth="1"/>
    <col min="17" max="17" width="8.00390625" style="190" hidden="1" customWidth="1"/>
    <col min="18" max="18" width="7.28125" style="190" hidden="1" customWidth="1"/>
    <col min="19" max="19" width="7.57421875" style="190" hidden="1" customWidth="1"/>
    <col min="20" max="20" width="7.28125" style="190" hidden="1" customWidth="1"/>
    <col min="21" max="21" width="7.7109375" style="190" hidden="1" customWidth="1"/>
    <col min="22" max="22" width="9.421875" style="190" customWidth="1"/>
    <col min="23" max="23" width="6.7109375" style="190" hidden="1" customWidth="1"/>
    <col min="24" max="24" width="9.421875" style="190" customWidth="1"/>
    <col min="25" max="25" width="10.421875" style="190" hidden="1" customWidth="1"/>
    <col min="26" max="26" width="6.8515625" style="190" hidden="1" customWidth="1"/>
    <col min="27" max="27" width="6.7109375" style="190" hidden="1" customWidth="1"/>
    <col min="28" max="28" width="6.8515625" style="190" hidden="1" customWidth="1"/>
    <col min="29" max="29" width="8.28125" style="190" customWidth="1"/>
    <col min="30" max="30" width="7.140625" style="190" customWidth="1"/>
    <col min="31" max="31" width="10.00390625" style="190" customWidth="1"/>
    <col min="32" max="16384" width="9.140625" style="190" customWidth="1"/>
  </cols>
  <sheetData>
    <row r="1" spans="1:31" ht="14.25">
      <c r="A1" s="185"/>
      <c r="B1" s="186"/>
      <c r="C1" s="187"/>
      <c r="D1" s="187"/>
      <c r="E1" s="188"/>
      <c r="F1" s="188"/>
      <c r="G1" s="188"/>
      <c r="H1" s="2" t="s">
        <v>703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  <c r="W1" s="189"/>
      <c r="X1" s="189"/>
      <c r="Z1" s="189"/>
      <c r="AA1" s="189"/>
      <c r="AB1" s="189"/>
      <c r="AC1" s="189"/>
      <c r="AD1" s="189"/>
      <c r="AE1" s="189"/>
    </row>
    <row r="2" spans="1:31" ht="14.25">
      <c r="A2" s="185"/>
      <c r="B2" s="186"/>
      <c r="C2" s="187"/>
      <c r="D2" s="187"/>
      <c r="E2" s="188"/>
      <c r="F2" s="188"/>
      <c r="G2" s="188"/>
      <c r="H2" s="2" t="s">
        <v>551</v>
      </c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9"/>
      <c r="W2" s="189"/>
      <c r="X2" s="189"/>
      <c r="Z2" s="189"/>
      <c r="AA2" s="189"/>
      <c r="AB2" s="189"/>
      <c r="AC2" s="189"/>
      <c r="AD2" s="189"/>
      <c r="AE2" s="189"/>
    </row>
    <row r="3" spans="1:31" ht="14.25">
      <c r="A3" s="185"/>
      <c r="B3" s="186"/>
      <c r="C3" s="187"/>
      <c r="D3" s="187"/>
      <c r="E3" s="188"/>
      <c r="F3" s="188"/>
      <c r="G3" s="188"/>
      <c r="H3" s="2" t="s">
        <v>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9"/>
      <c r="W3" s="189"/>
      <c r="X3" s="189"/>
      <c r="Z3" s="189"/>
      <c r="AA3" s="189"/>
      <c r="AB3" s="189"/>
      <c r="AC3" s="189"/>
      <c r="AD3" s="189"/>
      <c r="AE3" s="189"/>
    </row>
    <row r="4" spans="1:31" ht="14.25">
      <c r="A4" s="185"/>
      <c r="B4" s="186"/>
      <c r="C4" s="187"/>
      <c r="D4" s="187"/>
      <c r="E4" s="188"/>
      <c r="F4" s="188"/>
      <c r="G4" s="188"/>
      <c r="H4" s="2" t="s">
        <v>552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/>
      <c r="W4" s="189"/>
      <c r="X4" s="189"/>
      <c r="Z4" s="189"/>
      <c r="AA4" s="189"/>
      <c r="AB4" s="189"/>
      <c r="AC4" s="189"/>
      <c r="AD4" s="189"/>
      <c r="AE4" s="189"/>
    </row>
    <row r="5" spans="1:31" ht="15">
      <c r="A5" s="185"/>
      <c r="B5" s="186"/>
      <c r="C5" s="187"/>
      <c r="D5" s="187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1:31" ht="14.25">
      <c r="A6" s="544" t="s">
        <v>176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5"/>
      <c r="AC6" s="545"/>
      <c r="AD6" s="545"/>
      <c r="AE6" s="189"/>
    </row>
    <row r="7" spans="1:31" ht="15">
      <c r="A7" s="546" t="s">
        <v>177</v>
      </c>
      <c r="B7" s="546"/>
      <c r="C7" s="546"/>
      <c r="D7" s="546"/>
      <c r="E7" s="546"/>
      <c r="F7" s="546"/>
      <c r="G7" s="546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47"/>
      <c r="AA7" s="547"/>
      <c r="AB7" s="547"/>
      <c r="AC7" s="191"/>
      <c r="AD7" s="191"/>
      <c r="AE7" s="189"/>
    </row>
    <row r="8" spans="1:31" ht="15">
      <c r="A8" s="185"/>
      <c r="B8" s="186"/>
      <c r="C8" s="187"/>
      <c r="D8" s="187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  <c r="W8" s="189"/>
      <c r="X8" s="189"/>
      <c r="Y8" s="189"/>
      <c r="Z8" s="189"/>
      <c r="AA8" s="189"/>
      <c r="AB8" s="189"/>
      <c r="AC8" s="189" t="s">
        <v>178</v>
      </c>
      <c r="AD8" s="189"/>
      <c r="AE8" s="189"/>
    </row>
    <row r="9" spans="1:31" ht="12">
      <c r="A9" s="534" t="s">
        <v>179</v>
      </c>
      <c r="B9" s="535" t="s">
        <v>180</v>
      </c>
      <c r="C9" s="536" t="s">
        <v>181</v>
      </c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48"/>
    </row>
    <row r="10" spans="1:31" ht="12">
      <c r="A10" s="534"/>
      <c r="B10" s="535"/>
      <c r="C10" s="519">
        <v>600</v>
      </c>
      <c r="D10" s="521"/>
      <c r="E10" s="520"/>
      <c r="F10" s="519">
        <v>750</v>
      </c>
      <c r="G10" s="521"/>
      <c r="H10" s="521"/>
      <c r="I10" s="521"/>
      <c r="J10" s="521"/>
      <c r="K10" s="521"/>
      <c r="L10" s="528">
        <v>754</v>
      </c>
      <c r="M10" s="529"/>
      <c r="N10" s="530"/>
      <c r="O10" s="531"/>
      <c r="P10" s="519">
        <v>900</v>
      </c>
      <c r="Q10" s="538"/>
      <c r="R10" s="538"/>
      <c r="S10" s="538"/>
      <c r="T10" s="521"/>
      <c r="U10" s="521"/>
      <c r="V10" s="539"/>
      <c r="W10" s="539"/>
      <c r="X10" s="540"/>
      <c r="Y10" s="525">
        <v>921</v>
      </c>
      <c r="Z10" s="541"/>
      <c r="AA10" s="541"/>
      <c r="AB10" s="526"/>
      <c r="AC10" s="533">
        <v>926</v>
      </c>
      <c r="AD10" s="533"/>
      <c r="AE10" s="533"/>
    </row>
    <row r="11" spans="1:31" ht="12">
      <c r="A11" s="534"/>
      <c r="B11" s="535"/>
      <c r="C11" s="527">
        <v>60016</v>
      </c>
      <c r="D11" s="521"/>
      <c r="E11" s="520"/>
      <c r="F11" s="519">
        <v>75075</v>
      </c>
      <c r="G11" s="521"/>
      <c r="H11" s="520"/>
      <c r="I11" s="528">
        <v>75095</v>
      </c>
      <c r="J11" s="529"/>
      <c r="K11" s="530"/>
      <c r="L11" s="528">
        <v>75412</v>
      </c>
      <c r="M11" s="529"/>
      <c r="N11" s="530"/>
      <c r="O11" s="531"/>
      <c r="P11" s="532">
        <v>90003</v>
      </c>
      <c r="Q11" s="532"/>
      <c r="R11" s="519">
        <v>90004</v>
      </c>
      <c r="S11" s="520"/>
      <c r="T11" s="521">
        <v>90015</v>
      </c>
      <c r="U11" s="520"/>
      <c r="V11" s="522">
        <v>90095</v>
      </c>
      <c r="W11" s="523"/>
      <c r="X11" s="524"/>
      <c r="Y11" s="525">
        <v>92109</v>
      </c>
      <c r="Z11" s="526"/>
      <c r="AA11" s="543">
        <v>92195</v>
      </c>
      <c r="AB11" s="540"/>
      <c r="AC11" s="533">
        <v>92695</v>
      </c>
      <c r="AD11" s="533"/>
      <c r="AE11" s="533"/>
    </row>
    <row r="12" spans="1:31" ht="12">
      <c r="A12" s="534"/>
      <c r="B12" s="535"/>
      <c r="C12" s="192">
        <v>4210</v>
      </c>
      <c r="D12" s="192">
        <v>4270</v>
      </c>
      <c r="E12" s="193">
        <v>6050</v>
      </c>
      <c r="F12" s="193">
        <v>4190</v>
      </c>
      <c r="G12" s="193">
        <v>4210</v>
      </c>
      <c r="H12" s="193">
        <v>4300</v>
      </c>
      <c r="I12" s="193">
        <v>4210</v>
      </c>
      <c r="J12" s="193">
        <v>4300</v>
      </c>
      <c r="K12" s="193">
        <v>4260</v>
      </c>
      <c r="L12" s="193">
        <v>4210</v>
      </c>
      <c r="M12" s="193">
        <v>4270</v>
      </c>
      <c r="N12" s="194">
        <v>4300</v>
      </c>
      <c r="O12" s="194">
        <v>6060</v>
      </c>
      <c r="P12" s="194">
        <v>4210</v>
      </c>
      <c r="Q12" s="194">
        <v>4300</v>
      </c>
      <c r="R12" s="194">
        <v>4210</v>
      </c>
      <c r="S12" s="195">
        <v>4300</v>
      </c>
      <c r="T12" s="194">
        <v>4300</v>
      </c>
      <c r="U12" s="194">
        <v>6050</v>
      </c>
      <c r="V12" s="196">
        <v>4210</v>
      </c>
      <c r="W12" s="196">
        <v>4300</v>
      </c>
      <c r="X12" s="196">
        <v>6050</v>
      </c>
      <c r="Y12" s="197">
        <v>4210</v>
      </c>
      <c r="Z12" s="197">
        <v>4300</v>
      </c>
      <c r="AA12" s="197">
        <v>4210</v>
      </c>
      <c r="AB12" s="196">
        <v>4300</v>
      </c>
      <c r="AC12" s="196">
        <v>4210</v>
      </c>
      <c r="AD12" s="196">
        <v>4300</v>
      </c>
      <c r="AE12" s="196">
        <v>6050</v>
      </c>
    </row>
    <row r="13" spans="1:31" ht="12">
      <c r="A13" s="192">
        <v>2</v>
      </c>
      <c r="B13" s="198">
        <v>3</v>
      </c>
      <c r="C13" s="192">
        <v>4</v>
      </c>
      <c r="D13" s="198">
        <v>5</v>
      </c>
      <c r="E13" s="192">
        <v>6</v>
      </c>
      <c r="F13" s="198">
        <v>7</v>
      </c>
      <c r="G13" s="192">
        <v>8</v>
      </c>
      <c r="H13" s="198">
        <v>9</v>
      </c>
      <c r="I13" s="192">
        <v>10</v>
      </c>
      <c r="J13" s="198">
        <v>11</v>
      </c>
      <c r="K13" s="192">
        <v>12</v>
      </c>
      <c r="L13" s="198">
        <v>13</v>
      </c>
      <c r="M13" s="192">
        <v>14</v>
      </c>
      <c r="N13" s="198">
        <v>15</v>
      </c>
      <c r="O13" s="192">
        <v>16</v>
      </c>
      <c r="P13" s="198">
        <v>17</v>
      </c>
      <c r="Q13" s="192">
        <v>18</v>
      </c>
      <c r="R13" s="198">
        <v>19</v>
      </c>
      <c r="S13" s="192">
        <v>20</v>
      </c>
      <c r="T13" s="198">
        <v>21</v>
      </c>
      <c r="U13" s="192">
        <v>22</v>
      </c>
      <c r="V13" s="198">
        <v>23</v>
      </c>
      <c r="W13" s="192">
        <v>24</v>
      </c>
      <c r="X13" s="198">
        <v>25</v>
      </c>
      <c r="Y13" s="192">
        <v>26</v>
      </c>
      <c r="Z13" s="198">
        <v>27</v>
      </c>
      <c r="AA13" s="192">
        <v>28</v>
      </c>
      <c r="AB13" s="198">
        <v>29</v>
      </c>
      <c r="AC13" s="192">
        <v>30</v>
      </c>
      <c r="AD13" s="198">
        <v>31</v>
      </c>
      <c r="AE13" s="192">
        <v>32</v>
      </c>
    </row>
    <row r="14" spans="1:31" ht="12" hidden="1">
      <c r="A14" s="199" t="s">
        <v>182</v>
      </c>
      <c r="B14" s="200">
        <f>B15</f>
        <v>9269.25</v>
      </c>
      <c r="C14" s="200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</row>
    <row r="15" spans="1:31" ht="12" hidden="1">
      <c r="A15" s="203" t="s">
        <v>183</v>
      </c>
      <c r="B15" s="201">
        <f>SUM(D15:AE15)</f>
        <v>9269.25</v>
      </c>
      <c r="C15" s="201"/>
      <c r="D15" s="201">
        <v>8969.25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>
        <v>300</v>
      </c>
      <c r="Q15" s="201"/>
      <c r="R15" s="201"/>
      <c r="S15" s="201"/>
      <c r="T15" s="201"/>
      <c r="U15" s="201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</row>
    <row r="16" spans="1:31" ht="12" hidden="1">
      <c r="A16" s="199" t="s">
        <v>184</v>
      </c>
      <c r="B16" s="200">
        <f>B17</f>
        <v>33223.1</v>
      </c>
      <c r="C16" s="200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</row>
    <row r="17" spans="1:31" ht="24" hidden="1">
      <c r="A17" s="203" t="s">
        <v>185</v>
      </c>
      <c r="B17" s="201">
        <f>SUM(F17:AE17)</f>
        <v>33223.1</v>
      </c>
      <c r="C17" s="201"/>
      <c r="D17" s="201"/>
      <c r="E17" s="201"/>
      <c r="F17" s="201">
        <v>200</v>
      </c>
      <c r="G17" s="201">
        <v>800</v>
      </c>
      <c r="H17" s="201"/>
      <c r="I17" s="201"/>
      <c r="J17" s="201"/>
      <c r="K17" s="201"/>
      <c r="L17" s="201">
        <v>1723.1</v>
      </c>
      <c r="M17" s="201"/>
      <c r="N17" s="201"/>
      <c r="O17" s="201">
        <v>10000</v>
      </c>
      <c r="P17" s="201"/>
      <c r="Q17" s="201"/>
      <c r="R17" s="201">
        <v>5000</v>
      </c>
      <c r="S17" s="201">
        <v>5000</v>
      </c>
      <c r="T17" s="201"/>
      <c r="U17" s="201"/>
      <c r="V17" s="202"/>
      <c r="W17" s="202"/>
      <c r="X17" s="202"/>
      <c r="Y17" s="202"/>
      <c r="Z17" s="202"/>
      <c r="AA17" s="202"/>
      <c r="AB17" s="202"/>
      <c r="AC17" s="202">
        <v>300</v>
      </c>
      <c r="AD17" s="202">
        <v>200</v>
      </c>
      <c r="AE17" s="202">
        <v>10000</v>
      </c>
    </row>
    <row r="18" spans="1:31" ht="12" hidden="1">
      <c r="A18" s="199" t="s">
        <v>186</v>
      </c>
      <c r="B18" s="200">
        <f>B19</f>
        <v>27375.85</v>
      </c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ht="24" hidden="1">
      <c r="A19" s="203" t="s">
        <v>187</v>
      </c>
      <c r="B19" s="201">
        <f>SUM(D19:AE19)</f>
        <v>27375.85</v>
      </c>
      <c r="C19" s="201"/>
      <c r="D19" s="201"/>
      <c r="E19" s="201"/>
      <c r="F19" s="201"/>
      <c r="G19" s="201">
        <v>200</v>
      </c>
      <c r="H19" s="201"/>
      <c r="I19" s="201"/>
      <c r="J19" s="201"/>
      <c r="K19" s="201"/>
      <c r="L19" s="201"/>
      <c r="M19" s="201"/>
      <c r="N19" s="201">
        <v>3500</v>
      </c>
      <c r="O19" s="201"/>
      <c r="P19" s="204">
        <v>2100</v>
      </c>
      <c r="Q19" s="201"/>
      <c r="R19" s="201"/>
      <c r="S19" s="201"/>
      <c r="T19" s="201"/>
      <c r="U19" s="201">
        <v>21575.85</v>
      </c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ht="12" hidden="1">
      <c r="A20" s="199" t="s">
        <v>188</v>
      </c>
      <c r="B20" s="200">
        <f>B22+B21</f>
        <v>18339.16</v>
      </c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ht="12" hidden="1">
      <c r="A21" s="203" t="s">
        <v>189</v>
      </c>
      <c r="B21" s="201">
        <f>SUM(C21:AE21)</f>
        <v>1500</v>
      </c>
      <c r="C21" s="200"/>
      <c r="D21" s="201"/>
      <c r="E21" s="201"/>
      <c r="F21" s="201"/>
      <c r="G21" s="201">
        <v>200</v>
      </c>
      <c r="H21" s="201">
        <v>1300</v>
      </c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</row>
    <row r="22" spans="1:31" ht="24" hidden="1">
      <c r="A22" s="203" t="s">
        <v>190</v>
      </c>
      <c r="B22" s="201">
        <f>SUM(C22:AE22)</f>
        <v>16839.16</v>
      </c>
      <c r="C22" s="201">
        <v>6700</v>
      </c>
      <c r="D22" s="201">
        <v>300</v>
      </c>
      <c r="E22" s="201"/>
      <c r="F22" s="201"/>
      <c r="G22" s="201"/>
      <c r="H22" s="201"/>
      <c r="I22" s="201">
        <v>1800</v>
      </c>
      <c r="J22" s="201">
        <v>200</v>
      </c>
      <c r="K22" s="201"/>
      <c r="L22" s="201">
        <v>2000</v>
      </c>
      <c r="M22" s="201"/>
      <c r="N22" s="201"/>
      <c r="O22" s="201"/>
      <c r="P22" s="201">
        <v>1100</v>
      </c>
      <c r="Q22" s="201">
        <v>1500</v>
      </c>
      <c r="R22" s="201">
        <v>239.16</v>
      </c>
      <c r="S22" s="201"/>
      <c r="T22" s="201"/>
      <c r="U22" s="201"/>
      <c r="V22" s="202"/>
      <c r="W22" s="202"/>
      <c r="X22" s="202"/>
      <c r="Y22" s="202"/>
      <c r="Z22" s="202"/>
      <c r="AA22" s="202"/>
      <c r="AB22" s="202"/>
      <c r="AC22" s="202">
        <v>1000</v>
      </c>
      <c r="AD22" s="202">
        <v>2000</v>
      </c>
      <c r="AE22" s="202"/>
    </row>
    <row r="23" spans="1:31" ht="12" hidden="1">
      <c r="A23" s="199" t="s">
        <v>191</v>
      </c>
      <c r="B23" s="200">
        <f>B24+B25</f>
        <v>15481.97</v>
      </c>
      <c r="C23" s="200"/>
      <c r="D23" s="20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</row>
    <row r="24" spans="1:31" ht="12" hidden="1">
      <c r="A24" s="205" t="s">
        <v>192</v>
      </c>
      <c r="B24" s="201">
        <f>SUM(D24:AE24)</f>
        <v>4048</v>
      </c>
      <c r="C24" s="201"/>
      <c r="D24" s="201"/>
      <c r="E24" s="201"/>
      <c r="F24" s="201"/>
      <c r="G24" s="201">
        <v>300</v>
      </c>
      <c r="H24" s="201">
        <v>1248</v>
      </c>
      <c r="I24" s="201">
        <v>1800</v>
      </c>
      <c r="J24" s="201">
        <v>200</v>
      </c>
      <c r="K24" s="201">
        <v>500</v>
      </c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</row>
    <row r="25" spans="1:31" ht="24" hidden="1">
      <c r="A25" s="203" t="s">
        <v>193</v>
      </c>
      <c r="B25" s="201">
        <f>SUM(D25:AE25)</f>
        <v>11433.97</v>
      </c>
      <c r="C25" s="201"/>
      <c r="D25" s="201"/>
      <c r="E25" s="201">
        <v>10783.97</v>
      </c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>
        <v>650</v>
      </c>
      <c r="Q25" s="201"/>
      <c r="R25" s="201"/>
      <c r="S25" s="201"/>
      <c r="T25" s="201"/>
      <c r="U25" s="201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</row>
    <row r="26" spans="1:31" ht="12" hidden="1">
      <c r="A26" s="199" t="s">
        <v>194</v>
      </c>
      <c r="B26" s="200">
        <f>B27+B28</f>
        <v>14352.39</v>
      </c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</row>
    <row r="27" spans="1:31" ht="12" hidden="1">
      <c r="A27" s="203" t="s">
        <v>192</v>
      </c>
      <c r="B27" s="201">
        <f>SUM(D27:AE27)</f>
        <v>1400</v>
      </c>
      <c r="C27" s="201"/>
      <c r="D27" s="201"/>
      <c r="E27" s="201"/>
      <c r="F27" s="201"/>
      <c r="G27" s="201">
        <v>700</v>
      </c>
      <c r="H27" s="201">
        <v>700</v>
      </c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  <c r="W27" s="202"/>
      <c r="X27" s="202"/>
      <c r="Y27" s="202"/>
      <c r="Z27" s="202"/>
      <c r="AA27" s="202"/>
      <c r="AB27" s="206"/>
      <c r="AC27" s="202"/>
      <c r="AD27" s="202"/>
      <c r="AE27" s="202"/>
    </row>
    <row r="28" spans="1:31" ht="24" hidden="1">
      <c r="A28" s="203" t="s">
        <v>195</v>
      </c>
      <c r="B28" s="201">
        <f>SUM(D28:AE28)</f>
        <v>12952.39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>
        <v>600</v>
      </c>
      <c r="Q28" s="201"/>
      <c r="R28" s="201"/>
      <c r="S28" s="201"/>
      <c r="T28" s="201"/>
      <c r="U28" s="201"/>
      <c r="V28" s="202"/>
      <c r="W28" s="202"/>
      <c r="X28" s="202"/>
      <c r="Y28" s="202">
        <v>12352.39</v>
      </c>
      <c r="Z28" s="202"/>
      <c r="AA28" s="202"/>
      <c r="AB28" s="206"/>
      <c r="AC28" s="202"/>
      <c r="AD28" s="202"/>
      <c r="AE28" s="202"/>
    </row>
    <row r="29" spans="1:31" ht="12" hidden="1">
      <c r="A29" s="199" t="s">
        <v>196</v>
      </c>
      <c r="B29" s="200">
        <v>14950.4</v>
      </c>
      <c r="C29" s="200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</row>
    <row r="30" spans="1:31" ht="12" hidden="1">
      <c r="A30" s="203" t="s">
        <v>192</v>
      </c>
      <c r="B30" s="201">
        <v>2090</v>
      </c>
      <c r="C30" s="200"/>
      <c r="D30" s="201"/>
      <c r="E30" s="201"/>
      <c r="F30" s="201">
        <v>100</v>
      </c>
      <c r="G30" s="201">
        <v>500</v>
      </c>
      <c r="H30" s="201">
        <v>890</v>
      </c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202"/>
      <c r="X30" s="202"/>
      <c r="Y30" s="207" t="s">
        <v>197</v>
      </c>
      <c r="Z30" s="207" t="s">
        <v>198</v>
      </c>
      <c r="AA30" s="202"/>
      <c r="AB30" s="202"/>
      <c r="AC30" s="202"/>
      <c r="AD30" s="202"/>
      <c r="AE30" s="202"/>
    </row>
    <row r="31" spans="1:31" ht="24" hidden="1">
      <c r="A31" s="203" t="s">
        <v>199</v>
      </c>
      <c r="B31" s="201">
        <v>12860.4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>
        <v>1300</v>
      </c>
      <c r="Q31" s="201">
        <v>6560.4</v>
      </c>
      <c r="R31" s="201"/>
      <c r="S31" s="201">
        <v>5000</v>
      </c>
      <c r="T31" s="201"/>
      <c r="U31" s="201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</row>
    <row r="32" spans="1:31" ht="12">
      <c r="A32" s="199" t="s">
        <v>200</v>
      </c>
      <c r="B32" s="200">
        <f>B33</f>
        <v>3971.39</v>
      </c>
      <c r="C32" s="200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2"/>
      <c r="W32" s="202"/>
      <c r="X32" s="202"/>
      <c r="Y32" s="202"/>
      <c r="Z32" s="202"/>
      <c r="AA32" s="202"/>
      <c r="AB32" s="202"/>
      <c r="AC32" s="202"/>
      <c r="AD32" s="208"/>
      <c r="AE32" s="208"/>
    </row>
    <row r="33" spans="1:31" ht="36">
      <c r="A33" s="203" t="s">
        <v>201</v>
      </c>
      <c r="B33" s="201">
        <f>SUM(C33:AE33)</f>
        <v>3971.39</v>
      </c>
      <c r="C33" s="201">
        <v>500</v>
      </c>
      <c r="D33" s="201"/>
      <c r="E33" s="201"/>
      <c r="F33" s="201"/>
      <c r="G33" s="201"/>
      <c r="H33" s="201"/>
      <c r="I33" s="201">
        <v>1000</v>
      </c>
      <c r="J33" s="201"/>
      <c r="K33" s="201"/>
      <c r="L33" s="201"/>
      <c r="M33" s="201"/>
      <c r="N33" s="201"/>
      <c r="O33" s="201"/>
      <c r="P33" s="201"/>
      <c r="Q33" s="201"/>
      <c r="R33" s="201">
        <v>500</v>
      </c>
      <c r="S33" s="201">
        <v>171.39</v>
      </c>
      <c r="T33" s="201"/>
      <c r="U33" s="201"/>
      <c r="V33" s="202"/>
      <c r="W33" s="202"/>
      <c r="X33" s="202"/>
      <c r="Y33" s="202">
        <v>300</v>
      </c>
      <c r="Z33" s="202"/>
      <c r="AA33" s="202"/>
      <c r="AB33" s="202">
        <v>1500</v>
      </c>
      <c r="AC33" s="207" t="s">
        <v>612</v>
      </c>
      <c r="AD33" s="346"/>
      <c r="AE33" s="207" t="s">
        <v>611</v>
      </c>
    </row>
    <row r="34" spans="1:31" ht="12" hidden="1">
      <c r="A34" s="199" t="s">
        <v>202</v>
      </c>
      <c r="B34" s="200">
        <f>B35</f>
        <v>12824.12</v>
      </c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2"/>
      <c r="W34" s="202"/>
      <c r="X34" s="202"/>
      <c r="Y34" s="202"/>
      <c r="Z34" s="202"/>
      <c r="AA34" s="202"/>
      <c r="AB34" s="202"/>
      <c r="AC34" s="202"/>
      <c r="AD34" s="208"/>
      <c r="AE34" s="208"/>
    </row>
    <row r="35" spans="1:31" ht="24" hidden="1">
      <c r="A35" s="205" t="s">
        <v>203</v>
      </c>
      <c r="B35" s="201">
        <v>12824.12</v>
      </c>
      <c r="C35" s="201"/>
      <c r="D35" s="201"/>
      <c r="E35" s="201">
        <v>10074.12</v>
      </c>
      <c r="F35" s="201"/>
      <c r="G35" s="209" t="s">
        <v>225</v>
      </c>
      <c r="H35" s="209" t="s">
        <v>226</v>
      </c>
      <c r="I35" s="210"/>
      <c r="J35" s="201"/>
      <c r="K35" s="201"/>
      <c r="L35" s="201"/>
      <c r="M35" s="201"/>
      <c r="N35" s="201"/>
      <c r="O35" s="201"/>
      <c r="P35" s="201">
        <v>550</v>
      </c>
      <c r="Q35" s="201"/>
      <c r="R35" s="201"/>
      <c r="S35" s="201"/>
      <c r="T35" s="201"/>
      <c r="U35" s="201"/>
      <c r="V35" s="202">
        <v>500</v>
      </c>
      <c r="W35" s="202">
        <v>200</v>
      </c>
      <c r="X35" s="202"/>
      <c r="Y35" s="202"/>
      <c r="Z35" s="202"/>
      <c r="AA35" s="202"/>
      <c r="AB35" s="202"/>
      <c r="AC35" s="202"/>
      <c r="AD35" s="208"/>
      <c r="AE35" s="208"/>
    </row>
    <row r="36" spans="1:31" ht="12" hidden="1">
      <c r="A36" s="211" t="s">
        <v>204</v>
      </c>
      <c r="B36" s="200">
        <f>B37+B38</f>
        <v>16445.43</v>
      </c>
      <c r="C36" s="200"/>
      <c r="D36" s="20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3"/>
      <c r="W36" s="213"/>
      <c r="X36" s="213"/>
      <c r="Y36" s="213"/>
      <c r="Z36" s="213"/>
      <c r="AA36" s="213"/>
      <c r="AB36" s="213"/>
      <c r="AC36" s="213"/>
      <c r="AD36" s="214"/>
      <c r="AE36" s="215"/>
    </row>
    <row r="37" spans="1:31" ht="12" hidden="1">
      <c r="A37" s="216" t="s">
        <v>205</v>
      </c>
      <c r="B37" s="201">
        <v>4000</v>
      </c>
      <c r="C37" s="201"/>
      <c r="D37" s="201"/>
      <c r="E37" s="212"/>
      <c r="F37" s="212">
        <v>100</v>
      </c>
      <c r="G37" s="212">
        <v>400</v>
      </c>
      <c r="H37" s="212">
        <v>800</v>
      </c>
      <c r="I37" s="212"/>
      <c r="J37" s="212"/>
      <c r="K37" s="212"/>
      <c r="L37" s="212"/>
      <c r="M37" s="212"/>
      <c r="N37" s="212"/>
      <c r="O37" s="204"/>
      <c r="P37" s="204"/>
      <c r="Q37" s="212"/>
      <c r="R37" s="212"/>
      <c r="S37" s="212"/>
      <c r="T37" s="212"/>
      <c r="U37" s="212"/>
      <c r="V37" s="213"/>
      <c r="W37" s="213"/>
      <c r="X37" s="213"/>
      <c r="Y37" s="207" t="s">
        <v>206</v>
      </c>
      <c r="Z37" s="207" t="s">
        <v>140</v>
      </c>
      <c r="AA37" s="207" t="s">
        <v>207</v>
      </c>
      <c r="AB37" s="207" t="s">
        <v>208</v>
      </c>
      <c r="AC37" s="213"/>
      <c r="AD37" s="214"/>
      <c r="AE37" s="215"/>
    </row>
    <row r="38" spans="1:31" ht="24" hidden="1">
      <c r="A38" s="217" t="s">
        <v>209</v>
      </c>
      <c r="B38" s="201">
        <v>12445.43</v>
      </c>
      <c r="C38" s="201"/>
      <c r="D38" s="20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04"/>
      <c r="P38" s="212">
        <v>1000</v>
      </c>
      <c r="Q38" s="212"/>
      <c r="R38" s="212"/>
      <c r="S38" s="212"/>
      <c r="T38" s="212"/>
      <c r="U38" s="212"/>
      <c r="V38" s="213"/>
      <c r="W38" s="213"/>
      <c r="X38" s="213"/>
      <c r="Y38" s="213">
        <v>11445.43</v>
      </c>
      <c r="Z38" s="213"/>
      <c r="AA38" s="213"/>
      <c r="AB38" s="206"/>
      <c r="AC38" s="213"/>
      <c r="AD38" s="214"/>
      <c r="AE38" s="215"/>
    </row>
    <row r="39" spans="1:31" ht="12">
      <c r="A39" s="199" t="s">
        <v>210</v>
      </c>
      <c r="B39" s="200">
        <f>B40</f>
        <v>32223.1</v>
      </c>
      <c r="C39" s="200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2"/>
      <c r="W39" s="202"/>
      <c r="X39" s="202"/>
      <c r="Y39" s="202"/>
      <c r="Z39" s="202"/>
      <c r="AA39" s="202"/>
      <c r="AB39" s="202"/>
      <c r="AC39" s="202"/>
      <c r="AD39" s="208"/>
      <c r="AE39" s="208"/>
    </row>
    <row r="40" spans="1:31" ht="36">
      <c r="A40" s="218" t="s">
        <v>211</v>
      </c>
      <c r="B40" s="201">
        <v>32223.1</v>
      </c>
      <c r="C40" s="201"/>
      <c r="D40" s="201"/>
      <c r="E40" s="201"/>
      <c r="F40" s="201"/>
      <c r="G40" s="209" t="s">
        <v>559</v>
      </c>
      <c r="H40" s="209" t="s">
        <v>560</v>
      </c>
      <c r="I40" s="201"/>
      <c r="J40" s="201"/>
      <c r="K40" s="201"/>
      <c r="L40" s="201"/>
      <c r="M40" s="201"/>
      <c r="N40" s="201"/>
      <c r="O40" s="201"/>
      <c r="P40" s="209" t="s">
        <v>212</v>
      </c>
      <c r="Q40" s="209" t="s">
        <v>213</v>
      </c>
      <c r="R40" s="201"/>
      <c r="S40" s="201"/>
      <c r="T40" s="201"/>
      <c r="U40" s="201"/>
      <c r="V40" s="207" t="s">
        <v>568</v>
      </c>
      <c r="W40" s="345"/>
      <c r="X40" s="207" t="s">
        <v>569</v>
      </c>
      <c r="Y40" s="202">
        <v>10323.1</v>
      </c>
      <c r="Z40" s="202"/>
      <c r="AA40" s="202"/>
      <c r="AB40" s="202"/>
      <c r="AC40" s="207" t="s">
        <v>637</v>
      </c>
      <c r="AD40" s="345">
        <v>500</v>
      </c>
      <c r="AE40" s="207" t="s">
        <v>636</v>
      </c>
    </row>
    <row r="41" spans="1:31" ht="12" hidden="1">
      <c r="A41" s="534" t="s">
        <v>179</v>
      </c>
      <c r="B41" s="535" t="s">
        <v>180</v>
      </c>
      <c r="C41" s="536" t="s">
        <v>181</v>
      </c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</row>
    <row r="42" spans="1:31" ht="12" hidden="1">
      <c r="A42" s="534"/>
      <c r="B42" s="535"/>
      <c r="C42" s="538">
        <v>600</v>
      </c>
      <c r="D42" s="521"/>
      <c r="E42" s="520"/>
      <c r="F42" s="519">
        <v>750</v>
      </c>
      <c r="G42" s="521"/>
      <c r="H42" s="521"/>
      <c r="I42" s="521"/>
      <c r="J42" s="521"/>
      <c r="K42" s="521"/>
      <c r="L42" s="528">
        <v>754</v>
      </c>
      <c r="M42" s="529"/>
      <c r="N42" s="530"/>
      <c r="O42" s="531"/>
      <c r="P42" s="519">
        <v>900</v>
      </c>
      <c r="Q42" s="538"/>
      <c r="R42" s="538"/>
      <c r="S42" s="538"/>
      <c r="T42" s="521"/>
      <c r="U42" s="521"/>
      <c r="V42" s="539"/>
      <c r="W42" s="539"/>
      <c r="X42" s="540"/>
      <c r="Y42" s="525">
        <v>921</v>
      </c>
      <c r="Z42" s="541"/>
      <c r="AA42" s="541"/>
      <c r="AB42" s="542"/>
      <c r="AC42" s="533">
        <v>926</v>
      </c>
      <c r="AD42" s="533"/>
      <c r="AE42" s="533"/>
    </row>
    <row r="43" spans="1:31" ht="12" hidden="1">
      <c r="A43" s="534"/>
      <c r="B43" s="535"/>
      <c r="C43" s="527">
        <v>60016</v>
      </c>
      <c r="D43" s="521"/>
      <c r="E43" s="520"/>
      <c r="F43" s="519">
        <v>75075</v>
      </c>
      <c r="G43" s="521"/>
      <c r="H43" s="520"/>
      <c r="I43" s="528">
        <v>75095</v>
      </c>
      <c r="J43" s="529"/>
      <c r="K43" s="530"/>
      <c r="L43" s="528">
        <v>75412</v>
      </c>
      <c r="M43" s="529"/>
      <c r="N43" s="530"/>
      <c r="O43" s="531"/>
      <c r="P43" s="532">
        <v>90003</v>
      </c>
      <c r="Q43" s="532"/>
      <c r="R43" s="519">
        <v>90004</v>
      </c>
      <c r="S43" s="520"/>
      <c r="T43" s="521">
        <v>90015</v>
      </c>
      <c r="U43" s="520"/>
      <c r="V43" s="522">
        <v>90095</v>
      </c>
      <c r="W43" s="523"/>
      <c r="X43" s="524"/>
      <c r="Y43" s="525">
        <v>92109</v>
      </c>
      <c r="Z43" s="526"/>
      <c r="AA43" s="219"/>
      <c r="AB43" s="219">
        <v>92195</v>
      </c>
      <c r="AC43" s="533">
        <v>92695</v>
      </c>
      <c r="AD43" s="533"/>
      <c r="AE43" s="533"/>
    </row>
    <row r="44" spans="1:31" ht="12" hidden="1">
      <c r="A44" s="534"/>
      <c r="B44" s="535"/>
      <c r="C44" s="192">
        <v>4210</v>
      </c>
      <c r="D44" s="192">
        <v>4270</v>
      </c>
      <c r="E44" s="193">
        <v>6050</v>
      </c>
      <c r="F44" s="193">
        <v>4190</v>
      </c>
      <c r="G44" s="193">
        <v>4210</v>
      </c>
      <c r="H44" s="193">
        <v>4300</v>
      </c>
      <c r="I44" s="193">
        <v>4210</v>
      </c>
      <c r="J44" s="193">
        <v>4300</v>
      </c>
      <c r="K44" s="193">
        <v>4260</v>
      </c>
      <c r="L44" s="193">
        <v>4210</v>
      </c>
      <c r="M44" s="193">
        <v>4270</v>
      </c>
      <c r="N44" s="194">
        <v>4300</v>
      </c>
      <c r="O44" s="194">
        <v>6060</v>
      </c>
      <c r="P44" s="194">
        <v>4210</v>
      </c>
      <c r="Q44" s="194">
        <v>4300</v>
      </c>
      <c r="R44" s="194">
        <v>4210</v>
      </c>
      <c r="S44" s="195">
        <v>4300</v>
      </c>
      <c r="T44" s="194">
        <v>4300</v>
      </c>
      <c r="U44" s="194">
        <v>6050</v>
      </c>
      <c r="V44" s="196">
        <v>4210</v>
      </c>
      <c r="W44" s="196">
        <v>4300</v>
      </c>
      <c r="X44" s="196">
        <v>6050</v>
      </c>
      <c r="Y44" s="197">
        <v>4210</v>
      </c>
      <c r="Z44" s="197">
        <v>4300</v>
      </c>
      <c r="AA44" s="197"/>
      <c r="AB44" s="196">
        <v>4300</v>
      </c>
      <c r="AC44" s="196">
        <v>4210</v>
      </c>
      <c r="AD44" s="196">
        <v>4300</v>
      </c>
      <c r="AE44" s="196">
        <v>6050</v>
      </c>
    </row>
    <row r="45" spans="1:31" ht="12" hidden="1">
      <c r="A45" s="192">
        <v>2</v>
      </c>
      <c r="B45" s="198">
        <v>3</v>
      </c>
      <c r="C45" s="192">
        <v>4</v>
      </c>
      <c r="D45" s="198">
        <v>5</v>
      </c>
      <c r="E45" s="192">
        <v>6</v>
      </c>
      <c r="F45" s="198">
        <v>7</v>
      </c>
      <c r="G45" s="192">
        <v>8</v>
      </c>
      <c r="H45" s="198">
        <v>9</v>
      </c>
      <c r="I45" s="192">
        <v>10</v>
      </c>
      <c r="J45" s="198">
        <v>11</v>
      </c>
      <c r="K45" s="192">
        <v>12</v>
      </c>
      <c r="L45" s="198">
        <v>13</v>
      </c>
      <c r="M45" s="192">
        <v>14</v>
      </c>
      <c r="N45" s="198">
        <v>15</v>
      </c>
      <c r="O45" s="192">
        <v>16</v>
      </c>
      <c r="P45" s="198">
        <v>17</v>
      </c>
      <c r="Q45" s="192">
        <v>18</v>
      </c>
      <c r="R45" s="198">
        <v>19</v>
      </c>
      <c r="S45" s="192">
        <v>20</v>
      </c>
      <c r="T45" s="198">
        <v>21</v>
      </c>
      <c r="U45" s="192">
        <v>22</v>
      </c>
      <c r="V45" s="220">
        <v>23</v>
      </c>
      <c r="W45" s="221">
        <v>24</v>
      </c>
      <c r="X45" s="220">
        <v>25</v>
      </c>
      <c r="Y45" s="221">
        <v>26</v>
      </c>
      <c r="Z45" s="220">
        <v>27</v>
      </c>
      <c r="AA45" s="220"/>
      <c r="AB45" s="221">
        <v>28</v>
      </c>
      <c r="AC45" s="220">
        <v>29</v>
      </c>
      <c r="AD45" s="221">
        <v>30</v>
      </c>
      <c r="AE45" s="220">
        <v>31</v>
      </c>
    </row>
    <row r="46" spans="1:31" ht="12">
      <c r="A46" s="199" t="s">
        <v>214</v>
      </c>
      <c r="B46" s="200">
        <f>B47</f>
        <v>17209.57</v>
      </c>
      <c r="C46" s="200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2"/>
      <c r="W46" s="202"/>
      <c r="X46" s="202"/>
      <c r="Y46" s="202"/>
      <c r="Z46" s="202"/>
      <c r="AA46" s="202"/>
      <c r="AB46" s="202"/>
      <c r="AC46" s="202"/>
      <c r="AD46" s="208"/>
      <c r="AE46" s="208"/>
    </row>
    <row r="47" spans="1:31" ht="36">
      <c r="A47" s="222" t="s">
        <v>215</v>
      </c>
      <c r="B47" s="201">
        <v>17209.57</v>
      </c>
      <c r="C47" s="201"/>
      <c r="D47" s="201"/>
      <c r="E47" s="201"/>
      <c r="F47" s="209" t="s">
        <v>553</v>
      </c>
      <c r="G47" s="209" t="s">
        <v>554</v>
      </c>
      <c r="H47" s="209" t="s">
        <v>555</v>
      </c>
      <c r="I47" s="201"/>
      <c r="J47" s="201"/>
      <c r="K47" s="201"/>
      <c r="L47" s="209" t="s">
        <v>216</v>
      </c>
      <c r="M47" s="209" t="s">
        <v>217</v>
      </c>
      <c r="N47" s="201"/>
      <c r="O47" s="201"/>
      <c r="P47" s="201">
        <v>1500</v>
      </c>
      <c r="Q47" s="201"/>
      <c r="R47" s="201"/>
      <c r="S47" s="201">
        <v>1000</v>
      </c>
      <c r="T47" s="201">
        <v>1500</v>
      </c>
      <c r="U47" s="201"/>
      <c r="V47" s="202"/>
      <c r="W47" s="202"/>
      <c r="X47" s="202"/>
      <c r="Y47" s="202"/>
      <c r="Z47" s="202"/>
      <c r="AA47" s="202"/>
      <c r="AB47" s="206"/>
      <c r="AC47" s="202"/>
      <c r="AD47" s="208"/>
      <c r="AE47" s="208"/>
    </row>
    <row r="48" spans="1:31" ht="12" hidden="1">
      <c r="A48" s="223" t="s">
        <v>218</v>
      </c>
      <c r="B48" s="224">
        <f>B49</f>
        <v>10564.95</v>
      </c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2"/>
      <c r="W48" s="202"/>
      <c r="X48" s="202"/>
      <c r="Y48" s="202"/>
      <c r="Z48" s="202"/>
      <c r="AA48" s="202"/>
      <c r="AB48" s="206"/>
      <c r="AC48" s="202"/>
      <c r="AD48" s="208"/>
      <c r="AE48" s="208"/>
    </row>
    <row r="49" spans="1:31" ht="12" hidden="1">
      <c r="A49" s="222" t="s">
        <v>219</v>
      </c>
      <c r="B49" s="201">
        <f>SUM(C49:AE49)</f>
        <v>10564.95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2"/>
      <c r="W49" s="202"/>
      <c r="X49" s="225">
        <v>10564.95</v>
      </c>
      <c r="Y49" s="202"/>
      <c r="Z49" s="202"/>
      <c r="AA49" s="202"/>
      <c r="AB49" s="206"/>
      <c r="AC49" s="202"/>
      <c r="AD49" s="208"/>
      <c r="AE49" s="208"/>
    </row>
    <row r="50" spans="1:31" ht="12">
      <c r="A50" s="223" t="s">
        <v>220</v>
      </c>
      <c r="B50" s="200">
        <f>B51+B52</f>
        <v>8707.92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2"/>
      <c r="W50" s="202"/>
      <c r="X50" s="202"/>
      <c r="Y50" s="202"/>
      <c r="Z50" s="202"/>
      <c r="AA50" s="202"/>
      <c r="AB50" s="206"/>
      <c r="AC50" s="202"/>
      <c r="AD50" s="208"/>
      <c r="AE50" s="208"/>
    </row>
    <row r="51" spans="1:31" ht="36">
      <c r="A51" s="222" t="s">
        <v>221</v>
      </c>
      <c r="B51" s="201">
        <f aca="true" t="shared" si="0" ref="B51:B52">SUM(C51:AE51)</f>
        <v>0</v>
      </c>
      <c r="C51" s="201"/>
      <c r="D51" s="201"/>
      <c r="E51" s="201"/>
      <c r="F51" s="201"/>
      <c r="G51" s="209" t="s">
        <v>556</v>
      </c>
      <c r="H51" s="209" t="s">
        <v>557</v>
      </c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2"/>
      <c r="W51" s="202"/>
      <c r="X51" s="202"/>
      <c r="Y51" s="202"/>
      <c r="Z51" s="202"/>
      <c r="AA51" s="202"/>
      <c r="AB51" s="206"/>
      <c r="AC51" s="202"/>
      <c r="AD51" s="208"/>
      <c r="AE51" s="208"/>
    </row>
    <row r="52" spans="1:31" ht="12">
      <c r="A52" s="222" t="s">
        <v>222</v>
      </c>
      <c r="B52" s="226">
        <f t="shared" si="0"/>
        <v>8707.92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>
        <v>400</v>
      </c>
      <c r="Q52" s="226"/>
      <c r="R52" s="226"/>
      <c r="S52" s="226"/>
      <c r="T52" s="226"/>
      <c r="U52" s="226"/>
      <c r="V52" s="227"/>
      <c r="W52" s="227"/>
      <c r="X52" s="227"/>
      <c r="Y52" s="227"/>
      <c r="Z52" s="227"/>
      <c r="AA52" s="227"/>
      <c r="AB52" s="228"/>
      <c r="AC52" s="202"/>
      <c r="AD52" s="208"/>
      <c r="AE52" s="202">
        <v>8307.92</v>
      </c>
    </row>
    <row r="53" spans="1:32" ht="12">
      <c r="A53" s="203" t="s">
        <v>223</v>
      </c>
      <c r="B53" s="229">
        <f>SUM(C53:AE53)</f>
        <v>251598.59999999998</v>
      </c>
      <c r="C53" s="230">
        <v>7200</v>
      </c>
      <c r="D53" s="230">
        <v>9269.25</v>
      </c>
      <c r="E53" s="230">
        <v>20858.09</v>
      </c>
      <c r="F53" s="230">
        <v>700</v>
      </c>
      <c r="G53" s="230">
        <v>7000</v>
      </c>
      <c r="H53" s="230">
        <v>9498</v>
      </c>
      <c r="I53" s="230">
        <v>4600</v>
      </c>
      <c r="J53" s="230">
        <v>400</v>
      </c>
      <c r="K53" s="230">
        <v>500</v>
      </c>
      <c r="L53" s="200">
        <v>4038.1</v>
      </c>
      <c r="M53" s="200">
        <v>9894.57</v>
      </c>
      <c r="N53" s="200">
        <v>3500</v>
      </c>
      <c r="O53" s="200">
        <v>10000</v>
      </c>
      <c r="P53" s="200">
        <v>9927</v>
      </c>
      <c r="Q53" s="200">
        <v>9633.4</v>
      </c>
      <c r="R53" s="200">
        <v>5739.16</v>
      </c>
      <c r="S53" s="200">
        <v>11171.39</v>
      </c>
      <c r="T53" s="200">
        <v>1500</v>
      </c>
      <c r="U53" s="200">
        <v>21575.85</v>
      </c>
      <c r="V53" s="231">
        <v>3500</v>
      </c>
      <c r="W53" s="231">
        <v>200</v>
      </c>
      <c r="X53" s="231">
        <v>15564.95</v>
      </c>
      <c r="Y53" s="231">
        <v>35835.92</v>
      </c>
      <c r="Z53" s="231">
        <v>485</v>
      </c>
      <c r="AA53" s="231">
        <v>900</v>
      </c>
      <c r="AB53" s="231">
        <v>2000</v>
      </c>
      <c r="AC53" s="231">
        <v>2800</v>
      </c>
      <c r="AD53" s="231">
        <v>2700</v>
      </c>
      <c r="AE53" s="231">
        <v>40607.92</v>
      </c>
      <c r="AF53" s="232"/>
    </row>
    <row r="54" spans="1:32" ht="12">
      <c r="A54" s="203" t="s">
        <v>224</v>
      </c>
      <c r="B54" s="229">
        <f aca="true" t="shared" si="1" ref="B54">SUM(C54:AE54)</f>
        <v>0</v>
      </c>
      <c r="C54" s="233"/>
      <c r="D54" s="233"/>
      <c r="E54" s="233"/>
      <c r="F54" s="233">
        <v>201</v>
      </c>
      <c r="G54" s="233">
        <v>-1146</v>
      </c>
      <c r="H54" s="233">
        <v>945</v>
      </c>
      <c r="I54" s="233"/>
      <c r="J54" s="233"/>
      <c r="K54" s="233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2">
        <v>-3000</v>
      </c>
      <c r="W54" s="202"/>
      <c r="X54" s="202">
        <v>3000</v>
      </c>
      <c r="Y54" s="234"/>
      <c r="Z54" s="234"/>
      <c r="AA54" s="234"/>
      <c r="AB54" s="234"/>
      <c r="AC54" s="202">
        <v>11721</v>
      </c>
      <c r="AD54" s="202"/>
      <c r="AE54" s="202">
        <v>-11721</v>
      </c>
      <c r="AF54" s="232"/>
    </row>
    <row r="55" spans="1:32" ht="12">
      <c r="A55" s="199" t="s">
        <v>106</v>
      </c>
      <c r="B55" s="229">
        <f>SUM(C55:AE55)</f>
        <v>251598.59999999998</v>
      </c>
      <c r="C55" s="200">
        <f aca="true" t="shared" si="2" ref="C55:K55">C53+C54</f>
        <v>7200</v>
      </c>
      <c r="D55" s="200">
        <f t="shared" si="2"/>
        <v>9269.25</v>
      </c>
      <c r="E55" s="200">
        <f t="shared" si="2"/>
        <v>20858.09</v>
      </c>
      <c r="F55" s="200">
        <f t="shared" si="2"/>
        <v>901</v>
      </c>
      <c r="G55" s="200">
        <f t="shared" si="2"/>
        <v>5854</v>
      </c>
      <c r="H55" s="200">
        <f t="shared" si="2"/>
        <v>10443</v>
      </c>
      <c r="I55" s="200">
        <f t="shared" si="2"/>
        <v>4600</v>
      </c>
      <c r="J55" s="200">
        <f t="shared" si="2"/>
        <v>400</v>
      </c>
      <c r="K55" s="200">
        <f t="shared" si="2"/>
        <v>500</v>
      </c>
      <c r="L55" s="200">
        <f>L53+L54</f>
        <v>4038.1</v>
      </c>
      <c r="M55" s="200">
        <f aca="true" t="shared" si="3" ref="M55:AB55">M53+M54</f>
        <v>9894.57</v>
      </c>
      <c r="N55" s="200">
        <f t="shared" si="3"/>
        <v>3500</v>
      </c>
      <c r="O55" s="200">
        <f t="shared" si="3"/>
        <v>10000</v>
      </c>
      <c r="P55" s="200">
        <f t="shared" si="3"/>
        <v>9927</v>
      </c>
      <c r="Q55" s="200">
        <f t="shared" si="3"/>
        <v>9633.4</v>
      </c>
      <c r="R55" s="200">
        <f t="shared" si="3"/>
        <v>5739.16</v>
      </c>
      <c r="S55" s="200">
        <f t="shared" si="3"/>
        <v>11171.39</v>
      </c>
      <c r="T55" s="200">
        <f t="shared" si="3"/>
        <v>1500</v>
      </c>
      <c r="U55" s="200">
        <f t="shared" si="3"/>
        <v>21575.85</v>
      </c>
      <c r="V55" s="200">
        <f t="shared" si="3"/>
        <v>500</v>
      </c>
      <c r="W55" s="200">
        <f t="shared" si="3"/>
        <v>200</v>
      </c>
      <c r="X55" s="200">
        <f t="shared" si="3"/>
        <v>18564.95</v>
      </c>
      <c r="Y55" s="200">
        <f t="shared" si="3"/>
        <v>35835.92</v>
      </c>
      <c r="Z55" s="200">
        <f t="shared" si="3"/>
        <v>485</v>
      </c>
      <c r="AA55" s="200">
        <f t="shared" si="3"/>
        <v>900</v>
      </c>
      <c r="AB55" s="200">
        <f t="shared" si="3"/>
        <v>2000</v>
      </c>
      <c r="AC55" s="200">
        <f>AC53+AC54</f>
        <v>14521</v>
      </c>
      <c r="AD55" s="200">
        <f aca="true" t="shared" si="4" ref="AD55:AE55">AD53+AD54</f>
        <v>2700</v>
      </c>
      <c r="AE55" s="200">
        <f t="shared" si="4"/>
        <v>28886.92</v>
      </c>
      <c r="AF55" s="232"/>
    </row>
    <row r="56" spans="1:32" ht="15">
      <c r="A56" s="235"/>
      <c r="B56" s="236"/>
      <c r="C56" s="237"/>
      <c r="D56" s="237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9"/>
      <c r="W56" s="239"/>
      <c r="X56" s="239"/>
      <c r="Y56" s="240"/>
      <c r="Z56" s="240"/>
      <c r="AA56" s="240"/>
      <c r="AB56" s="241"/>
      <c r="AC56" s="242"/>
      <c r="AD56" s="242"/>
      <c r="AE56" s="242"/>
      <c r="AF56" s="232"/>
    </row>
    <row r="57" spans="1:31" ht="15">
      <c r="A57" s="243"/>
      <c r="B57" s="244"/>
      <c r="C57" s="245"/>
      <c r="D57" s="245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2"/>
      <c r="W57" s="242"/>
      <c r="X57" s="242"/>
      <c r="AC57" s="242"/>
      <c r="AD57" s="242"/>
      <c r="AE57" s="242"/>
    </row>
    <row r="59" spans="22:28" ht="15">
      <c r="V59" s="128" t="s">
        <v>69</v>
      </c>
      <c r="AA59" s="128"/>
      <c r="AB59"/>
    </row>
    <row r="60" spans="22:28" ht="15">
      <c r="V60" s="128"/>
      <c r="AA60" s="128"/>
      <c r="AB60"/>
    </row>
    <row r="61" spans="22:28" ht="15">
      <c r="V61" s="128" t="s">
        <v>70</v>
      </c>
      <c r="AA61" s="128"/>
      <c r="AB61"/>
    </row>
    <row r="62" spans="26:28" ht="15">
      <c r="Z62"/>
      <c r="AA62"/>
      <c r="AB62"/>
    </row>
  </sheetData>
  <mergeCells count="41">
    <mergeCell ref="A6:AD6"/>
    <mergeCell ref="A7:AB7"/>
    <mergeCell ref="A9:A12"/>
    <mergeCell ref="B9:B12"/>
    <mergeCell ref="C9:AE9"/>
    <mergeCell ref="C10:E10"/>
    <mergeCell ref="F10:K10"/>
    <mergeCell ref="L10:O10"/>
    <mergeCell ref="P10:X10"/>
    <mergeCell ref="Y10:AB10"/>
    <mergeCell ref="AC10:AE10"/>
    <mergeCell ref="C11:E11"/>
    <mergeCell ref="F11:H11"/>
    <mergeCell ref="I11:K11"/>
    <mergeCell ref="L11:O11"/>
    <mergeCell ref="P11:Q11"/>
    <mergeCell ref="AC11:AE11"/>
    <mergeCell ref="A41:A44"/>
    <mergeCell ref="B41:B44"/>
    <mergeCell ref="C41:AE41"/>
    <mergeCell ref="C42:E42"/>
    <mergeCell ref="F42:K42"/>
    <mergeCell ref="L42:O42"/>
    <mergeCell ref="P42:X42"/>
    <mergeCell ref="Y42:AB42"/>
    <mergeCell ref="AC43:AE43"/>
    <mergeCell ref="R11:S11"/>
    <mergeCell ref="T11:U11"/>
    <mergeCell ref="V11:X11"/>
    <mergeCell ref="Y11:Z11"/>
    <mergeCell ref="AA11:AB11"/>
    <mergeCell ref="AC42:AE42"/>
    <mergeCell ref="R43:S43"/>
    <mergeCell ref="T43:U43"/>
    <mergeCell ref="V43:X43"/>
    <mergeCell ref="Y43:Z43"/>
    <mergeCell ref="C43:E43"/>
    <mergeCell ref="F43:H43"/>
    <mergeCell ref="I43:K43"/>
    <mergeCell ref="L43:O43"/>
    <mergeCell ref="P43:Q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2017-06-28T09:54:40Z</dcterms:modified>
  <cp:category/>
  <cp:version/>
  <cp:contentType/>
  <cp:contentStatus/>
</cp:coreProperties>
</file>