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datki" sheetId="1" r:id="rId1"/>
    <sheet name="zad zlecone" sheetId="2" r:id="rId2"/>
    <sheet name="6 F soł" sheetId="3" r:id="rId3"/>
  </sheets>
  <definedNames/>
  <calcPr fullCalcOnLoad="1"/>
</workbook>
</file>

<file path=xl/sharedStrings.xml><?xml version="1.0" encoding="utf-8"?>
<sst xmlns="http://schemas.openxmlformats.org/spreadsheetml/2006/main" count="644" uniqueCount="420">
  <si>
    <t>Zmiana załącznika Nr 2 do Uchwały Nr XXV/182/2012 Rady Gminy Kleszczewo z dnia 19 grudnia 2012r.</t>
  </si>
  <si>
    <t>Dział</t>
  </si>
  <si>
    <t>Oświata i wychowanie</t>
  </si>
  <si>
    <t>Gospodarka komunalna i ochrona środowiska</t>
  </si>
  <si>
    <t>w tym:</t>
  </si>
  <si>
    <t>zmiana</t>
  </si>
  <si>
    <t>Razem</t>
  </si>
  <si>
    <t>Rozdział</t>
  </si>
  <si>
    <t xml:space="preserve">                             Zmiana planu wydatków budżetu gminy na 2013 rok</t>
  </si>
  <si>
    <t>Zmiana</t>
  </si>
  <si>
    <t>Paragraf</t>
  </si>
  <si>
    <t>Treść</t>
  </si>
  <si>
    <t>Przed zmianą</t>
  </si>
  <si>
    <t>Po zmianie</t>
  </si>
  <si>
    <t>Lp</t>
  </si>
  <si>
    <t>Stołówki szkolne i przedszkolne</t>
  </si>
  <si>
    <t>Zakup materiałów i wyposażenia</t>
  </si>
  <si>
    <t>Zakup usług pozostałych</t>
  </si>
  <si>
    <t>Pozostała działalność</t>
  </si>
  <si>
    <t>0,00</t>
  </si>
  <si>
    <t>700</t>
  </si>
  <si>
    <t>Gospodarka mieszkaniowa</t>
  </si>
  <si>
    <t>750</t>
  </si>
  <si>
    <t>Administracja publiczna</t>
  </si>
  <si>
    <t>75023</t>
  </si>
  <si>
    <t>Urzędy gmin (miast i miast na prawach powiatu)</t>
  </si>
  <si>
    <t>2 000,00</t>
  </si>
  <si>
    <t>- 3 000,00</t>
  </si>
  <si>
    <t>20 000,00</t>
  </si>
  <si>
    <t>- 2 000,00</t>
  </si>
  <si>
    <t>- 1 000,00</t>
  </si>
  <si>
    <t>801</t>
  </si>
  <si>
    <t>80101</t>
  </si>
  <si>
    <t>Szkoły podstawowe</t>
  </si>
  <si>
    <t>80104</t>
  </si>
  <si>
    <t xml:space="preserve">Przedszkola </t>
  </si>
  <si>
    <t>100,00</t>
  </si>
  <si>
    <t>- 200,00</t>
  </si>
  <si>
    <t>80110</t>
  </si>
  <si>
    <t>Gimnazja</t>
  </si>
  <si>
    <t>900</t>
  </si>
  <si>
    <t>90095</t>
  </si>
  <si>
    <t>Razem:</t>
  </si>
  <si>
    <t>4430</t>
  </si>
  <si>
    <t>Różne opłaty i składki</t>
  </si>
  <si>
    <t>Wydatki inwestycyjne jednostek budżetowych</t>
  </si>
  <si>
    <t>- 7 000,00</t>
  </si>
  <si>
    <t>544 534,00</t>
  </si>
  <si>
    <t>70004</t>
  </si>
  <si>
    <t>Różne jednostki obsługi gospodarki mieszkaniowej</t>
  </si>
  <si>
    <t>31 350,00</t>
  </si>
  <si>
    <t>4270</t>
  </si>
  <si>
    <t>Zakup usług remontowych</t>
  </si>
  <si>
    <t>710</t>
  </si>
  <si>
    <t>Działalność usługowa</t>
  </si>
  <si>
    <t>118 500,00</t>
  </si>
  <si>
    <t>71004</t>
  </si>
  <si>
    <t>Plany zagospodarowania przestrzennego</t>
  </si>
  <si>
    <t>72 500,00</t>
  </si>
  <si>
    <t>4300</t>
  </si>
  <si>
    <t>70 740,00</t>
  </si>
  <si>
    <t>71095</t>
  </si>
  <si>
    <t>26 000,00</t>
  </si>
  <si>
    <t>24 000,00</t>
  </si>
  <si>
    <t>4610</t>
  </si>
  <si>
    <t>Koszty postępowania sądowego i prokuratorskiego</t>
  </si>
  <si>
    <t>- 8 000,00</t>
  </si>
  <si>
    <t>2 033 203,00</t>
  </si>
  <si>
    <t>75022</t>
  </si>
  <si>
    <t>Rady gmin (miast i miast na prawach powiatu)</t>
  </si>
  <si>
    <t>81 800,00</t>
  </si>
  <si>
    <t>3030</t>
  </si>
  <si>
    <t xml:space="preserve">Różne wydatki na rzecz osób fizycznych </t>
  </si>
  <si>
    <t>74 000,00</t>
  </si>
  <si>
    <t>1 707 350,00</t>
  </si>
  <si>
    <t>4370</t>
  </si>
  <si>
    <t>Opłata z tytułu zakupu usług telekomunikacyjnych świadczonych w stacjonarnej publicznej sieci telefonicznej.</t>
  </si>
  <si>
    <t>7 400,00</t>
  </si>
  <si>
    <t>4700</t>
  </si>
  <si>
    <t xml:space="preserve">Szkolenia pracowników niebędących członkami korpusu służby cywilnej </t>
  </si>
  <si>
    <t>- 5 000,00</t>
  </si>
  <si>
    <t>500,00</t>
  </si>
  <si>
    <t>4210</t>
  </si>
  <si>
    <t>1 100,00</t>
  </si>
  <si>
    <t>4010</t>
  </si>
  <si>
    <t>Wynagrodzenia osobowe pracowników</t>
  </si>
  <si>
    <t>2 101 133,00</t>
  </si>
  <si>
    <t>4110</t>
  </si>
  <si>
    <t>Składki na ubezpieczenia społeczne</t>
  </si>
  <si>
    <t>4120</t>
  </si>
  <si>
    <t>Składki na Fundusz Pracy</t>
  </si>
  <si>
    <t>50 923,00</t>
  </si>
  <si>
    <t>4140</t>
  </si>
  <si>
    <t>Wpłaty na Państwowy Fundusz Rehabilitacji Osób Niepełnosprawnych</t>
  </si>
  <si>
    <t>4260</t>
  </si>
  <si>
    <t>Zakup energii</t>
  </si>
  <si>
    <t>11 414,00</t>
  </si>
  <si>
    <t>4280</t>
  </si>
  <si>
    <t>Zakup usług zdrowotnych</t>
  </si>
  <si>
    <t>- 500,00</t>
  </si>
  <si>
    <t>64 272,00</t>
  </si>
  <si>
    <t>676,00</t>
  </si>
  <si>
    <t>1 000,00</t>
  </si>
  <si>
    <t>2 500,00</t>
  </si>
  <si>
    <t>4170</t>
  </si>
  <si>
    <t>Wynagrodzenia bezosobowe</t>
  </si>
  <si>
    <t>1 050,00</t>
  </si>
  <si>
    <t>4240</t>
  </si>
  <si>
    <t>Zakup pomocy naukowych, dydaktycznych i książek</t>
  </si>
  <si>
    <t>- 300,00</t>
  </si>
  <si>
    <t>3 890,00</t>
  </si>
  <si>
    <t>80148</t>
  </si>
  <si>
    <t>400,00</t>
  </si>
  <si>
    <t>- 150,00</t>
  </si>
  <si>
    <t>- 600,00</t>
  </si>
  <si>
    <t>2 149 618,00</t>
  </si>
  <si>
    <t>90015</t>
  </si>
  <si>
    <t>Oświetlenie ulic, placów i dróg</t>
  </si>
  <si>
    <t>368 100,00</t>
  </si>
  <si>
    <t>6050</t>
  </si>
  <si>
    <t>926</t>
  </si>
  <si>
    <t>Kultura fizyczna</t>
  </si>
  <si>
    <t>7 000,00</t>
  </si>
  <si>
    <t>296 711,00</t>
  </si>
  <si>
    <t>92695</t>
  </si>
  <si>
    <t>21 712 724,07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</si>
  <si>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</si>
  <si>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</si>
  <si>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</si>
  <si>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</si>
  <si>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</si>
  <si>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</si>
  <si>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</si>
  <si>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</si>
  <si>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</si>
  <si>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</si>
  <si>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</si>
  <si>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</si>
  <si>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</si>
  <si>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</si>
  <si>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</si>
  <si>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</si>
  <si>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</si>
  <si>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</si>
  <si>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</si>
  <si>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</si>
  <si>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</si>
  <si>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</si>
  <si>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Plan po zmianie</t>
  </si>
  <si>
    <t>01010</t>
  </si>
  <si>
    <t>Kanalizacja deszczowa w Gowarzewie</t>
  </si>
  <si>
    <t>Projekt chodnika w Śródce</t>
  </si>
  <si>
    <t>Odbudowa chodnika w Nagradowicach fundusz sołecki</t>
  </si>
  <si>
    <t>budowa chodnika w Poklatkach - Fundusz sołecki 9.728,00 i środki Gminy 5.414,00 zł</t>
  </si>
  <si>
    <t>Projekt odwodnienia ul. Polnej w Gowarzewie</t>
  </si>
  <si>
    <t xml:space="preserve"> Budowa drogi dojazdowej do gruntów rolnych w Markowicach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</si>
  <si>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</si>
  <si>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</si>
  <si>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</si>
  <si>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</si>
  <si>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Przebudowa ulicy Bukowej i Klonowej wraz z odwodnieniem w miejscowości Tulce oraz aktualizacja dokumentacji ulicy Krokusowej</t>
  </si>
  <si>
    <t>przebudowa parkingu w Nagradowicach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</si>
  <si>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</si>
  <si>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</si>
  <si>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 xml:space="preserve">Modernizacja budynku przy kompleksie sportowym w Kleszczewie </t>
  </si>
  <si>
    <t>Uzupełnienie sprzętu i oprogramowania</t>
  </si>
  <si>
    <t>Zakup i montaż wiaty przystankowej Fundusz sołecki wsi  Śródka</t>
  </si>
  <si>
    <t xml:space="preserve">Zakup sprzętu do OSP w Gowarzewie (nożyce hydrayliczne) fundusz sołecki Gowarzewo </t>
  </si>
  <si>
    <t>Zakup aparatów oddechodych Fundusz sołecki wsi Krzyżowniki 1.200 zł i Śródka 1.300 zł</t>
  </si>
  <si>
    <t xml:space="preserve">Zakup sprzętu do OSP w Kleszczewo (torba medyczna) Fundusz sołecki wsi Kleszczewo </t>
  </si>
  <si>
    <t>Zakup sprzętu do Ochotniczych Straży Pożarnych</t>
  </si>
  <si>
    <t>Wykonanie przejścia na plac zabaw w Tulcach i uzupełnienie  wyposażenia  na placu zabaw w Tulcach i Kleszczewie</t>
  </si>
  <si>
    <t>Zagospodarowanie terenu pasrku w Kleszczewie - zwrot dofinansowania</t>
  </si>
  <si>
    <t>Schronisko dla psów (Kostrzyn- Skałowo)</t>
  </si>
  <si>
    <t>Projekt oświetlenia ulicy Chabrowej i Wrzosowej w Tulcach</t>
  </si>
  <si>
    <t>Zakup kosiarki do koszenia boisk 64.150 zł, zamiatarki 51.000 zł i bud do psów 16.000 zł, myjki 50.000 zł i przyczepki 6.000 zł</t>
  </si>
  <si>
    <t>Zakup wyposażenia do zmoderniozowanego budynku GOK w Kleszczewie</t>
  </si>
  <si>
    <t>Zagospodarowanie terenu w miejscowości Komorniki na cele rekreacyjne (par. 6058   17.947,00 zł i  par.  6059  30.365,00 zł)</t>
  </si>
  <si>
    <t>Zakup siłowni zewnętrznej do parku - Fundusz sołecki wsi Kleszczewo</t>
  </si>
  <si>
    <t>Budowa boiska  - Fundusz sołecki  wsi Krerowo  10.205,00 zł  środki Gminy 1.500,00 zł</t>
  </si>
  <si>
    <t>Montaż bramek i piłkochwytów na boiskach w Gowarzewie, w Tulcach przy szkole i Tulcach na ul. Sportowej</t>
  </si>
  <si>
    <t>Uzupełnienie wyposażenia boiska w Markowicach (bramki itp.)</t>
  </si>
  <si>
    <t xml:space="preserve">projekt siłowni zewnętrznych  </t>
  </si>
  <si>
    <t>projekt placu zabaw w Tulcach</t>
  </si>
  <si>
    <t>Boisko treningowe i ogrodzenie boiska w Kleszczewie</t>
  </si>
  <si>
    <t>Budowa boiska w Komornikach -Fundusz sołecki wsi Komorniki 10.300 zł  i pozostałe środki Gminy 8.000,00</t>
  </si>
  <si>
    <t xml:space="preserve">uzupełnienie  wyposażenia  na placu zabaw w Gowarzewie 15375 zł i </t>
  </si>
  <si>
    <t>Budowa parkingu i drogi dojazdowej do kompleksu sportowo- rekreacyjnego w Komornikach</t>
  </si>
  <si>
    <t>116 447,00</t>
  </si>
  <si>
    <t>164 350,00</t>
  </si>
  <si>
    <t>Wykonanie zasilania energetycznego na stadionie gminnym w Kleszczewie(do podłączenia agregatu)</t>
  </si>
  <si>
    <t xml:space="preserve">                   Zmiana planowanych wydatków na projekty realizowane w ramach Funduszu Sołeckiego na 2013r.</t>
  </si>
  <si>
    <t>Zmiana załącznika Nr 10 do Uchwały Nr XXV/182/2012 Rady Gminy Kleszczewo z dnia 19 grudnia 2012r.</t>
  </si>
  <si>
    <t>w złotych</t>
  </si>
  <si>
    <t>Sołectwo/Projekt</t>
  </si>
  <si>
    <t>Kwota projektu</t>
  </si>
  <si>
    <t>Wydatki wg klasyfikacji budżetowej: dział, rozdział, paragraf</t>
  </si>
  <si>
    <t>Bylin</t>
  </si>
  <si>
    <t>Utrzymanie czystości i porządku</t>
  </si>
  <si>
    <t>Naprawa drogi</t>
  </si>
  <si>
    <t>Gowarzewo</t>
  </si>
  <si>
    <t>Wyposażenie świetlicy wiejskiej i promocja</t>
  </si>
  <si>
    <t>357</t>
  </si>
  <si>
    <t>643</t>
  </si>
  <si>
    <t>12 098</t>
  </si>
  <si>
    <t>Bezpieczeństwo mieszkańców wsi</t>
  </si>
  <si>
    <t>Kleszczewo</t>
  </si>
  <si>
    <t>Bezpieczeństwo i utrzymanie porządku</t>
  </si>
  <si>
    <t>Sport i rekreacja</t>
  </si>
  <si>
    <t>Komorniki</t>
  </si>
  <si>
    <t>Promocja sołectwa</t>
  </si>
  <si>
    <t>Budowa boiska</t>
  </si>
  <si>
    <t>Krerowo</t>
  </si>
  <si>
    <t>536</t>
  </si>
  <si>
    <t>Utrzymanie porządku na terenie sołectwa</t>
  </si>
  <si>
    <t>Utrzymanie boiska i upowszechnianie kultury fizycznej</t>
  </si>
  <si>
    <t>Krzyżowniki</t>
  </si>
  <si>
    <t>Promocja i wyposażenie świetlicy</t>
  </si>
  <si>
    <t>Zakładanie i pielęgnacja zieleni oraz utrzymanie porządku</t>
  </si>
  <si>
    <t>Ochrona przeciwpożarowa</t>
  </si>
  <si>
    <t>1 200</t>
  </si>
  <si>
    <t>LP</t>
  </si>
  <si>
    <t>Markowice</t>
  </si>
  <si>
    <t>Promocja sołectwa i utrzymanie świetlicy</t>
  </si>
  <si>
    <t>Utrzymanie porządku i zieleni na terenie sołectwa</t>
  </si>
  <si>
    <t>Nagradowice</t>
  </si>
  <si>
    <t>13 588</t>
  </si>
  <si>
    <t>1 000</t>
  </si>
  <si>
    <t>Poklatki</t>
  </si>
  <si>
    <t>Utrzymanie porządku i bezpieczeństwa w miejscowości Poklatki</t>
  </si>
  <si>
    <t>Śródka</t>
  </si>
  <si>
    <t>Budowa wiaty przystankowej oraz zakup tablic informacyjnych</t>
  </si>
  <si>
    <t>Bezpieczeństwo, utrzymanie czystości i porządku oraz zagospodarowanie terenu zieleni</t>
  </si>
  <si>
    <t>1 300</t>
  </si>
  <si>
    <t>823</t>
  </si>
  <si>
    <t>515</t>
  </si>
  <si>
    <t>Tulce</t>
  </si>
  <si>
    <t>Promocja i rozwój kultury</t>
  </si>
  <si>
    <t>Bezpieczeństwo mieszkańców, utrzymanie porządku i zieleni</t>
  </si>
  <si>
    <t>5 500</t>
  </si>
  <si>
    <t>1 500</t>
  </si>
  <si>
    <t>Zimin</t>
  </si>
  <si>
    <t>Promocja gminy Kleszczewo - wsi Zimin</t>
  </si>
  <si>
    <t>Bezpieczeństwo mieszkańców i utrzymanie porządku w sołectwie</t>
  </si>
  <si>
    <t>1500</t>
  </si>
  <si>
    <t>Razem przed zmianą</t>
  </si>
  <si>
    <t>Razem po zmianie</t>
  </si>
  <si>
    <t>93</t>
  </si>
  <si>
    <t>864</t>
  </si>
  <si>
    <t>1 448</t>
  </si>
  <si>
    <t>552</t>
  </si>
  <si>
    <t>170</t>
  </si>
  <si>
    <t>5 867</t>
  </si>
  <si>
    <t>9 775 478,00</t>
  </si>
  <si>
    <t>4 016 553,00</t>
  </si>
  <si>
    <t>123 678,00</t>
  </si>
  <si>
    <t>2 967 087,00</t>
  </si>
  <si>
    <t>45 660,00</t>
  </si>
  <si>
    <t>4410</t>
  </si>
  <si>
    <t>Podróże służbowe krajowe</t>
  </si>
  <si>
    <t>1 895 962,00</t>
  </si>
  <si>
    <t>1 708,00</t>
  </si>
  <si>
    <t>59 652,00</t>
  </si>
  <si>
    <t>- 100,00</t>
  </si>
  <si>
    <t>1 208,00</t>
  </si>
  <si>
    <t>276 831,00</t>
  </si>
  <si>
    <t>3 421,00</t>
  </si>
  <si>
    <t xml:space="preserve">1505            </t>
  </si>
  <si>
    <t>495</t>
  </si>
  <si>
    <t>500</t>
  </si>
  <si>
    <t>959</t>
  </si>
  <si>
    <t>664                     +201                     =865</t>
  </si>
  <si>
    <t xml:space="preserve"> 2 300             -1000                    =1300</t>
  </si>
  <si>
    <t>Wójta Gminy Kleszczewo</t>
  </si>
  <si>
    <t xml:space="preserve">400            -201                  =199  </t>
  </si>
  <si>
    <t>500           +1 000               =1 500</t>
  </si>
  <si>
    <t>150,00</t>
  </si>
  <si>
    <t>765,00</t>
  </si>
  <si>
    <t>915,00</t>
  </si>
  <si>
    <t>7 883,00</t>
  </si>
  <si>
    <t>80 383,00</t>
  </si>
  <si>
    <t>260,00</t>
  </si>
  <si>
    <t>- 89,00</t>
  </si>
  <si>
    <t>171,00</t>
  </si>
  <si>
    <t>1 500,00</t>
  </si>
  <si>
    <t>8 472,00</t>
  </si>
  <si>
    <t>79 212,00</t>
  </si>
  <si>
    <t>71014</t>
  </si>
  <si>
    <t>Opracowania geodezyjne i kartograficzne</t>
  </si>
  <si>
    <t>15 000,00</t>
  </si>
  <si>
    <t>- 2 883,00</t>
  </si>
  <si>
    <t>23 117,00</t>
  </si>
  <si>
    <t>- 1 983,00</t>
  </si>
  <si>
    <t>22 017,00</t>
  </si>
  <si>
    <t>- 900,00</t>
  </si>
  <si>
    <t>75011</t>
  </si>
  <si>
    <t>Urzędy wojewódzkie</t>
  </si>
  <si>
    <t>47 614,00</t>
  </si>
  <si>
    <t>- 2 500,00</t>
  </si>
  <si>
    <t>45 114,00</t>
  </si>
  <si>
    <t>800,00</t>
  </si>
  <si>
    <t>- 239,24</t>
  </si>
  <si>
    <t>560,76</t>
  </si>
  <si>
    <t>14 505,00</t>
  </si>
  <si>
    <t>- 2 062,89</t>
  </si>
  <si>
    <t>12 442,11</t>
  </si>
  <si>
    <t>1 282,00</t>
  </si>
  <si>
    <t>- 197,87</t>
  </si>
  <si>
    <t>1 084,13</t>
  </si>
  <si>
    <t>84 300,00</t>
  </si>
  <si>
    <t>76 500,00</t>
  </si>
  <si>
    <t>973 000,00</t>
  </si>
  <si>
    <t>- 16 000,00</t>
  </si>
  <si>
    <t>957 000,00</t>
  </si>
  <si>
    <t>185 000,00</t>
  </si>
  <si>
    <t>177 000,00</t>
  </si>
  <si>
    <t>267 100,00</t>
  </si>
  <si>
    <t>287 100,00</t>
  </si>
  <si>
    <t>9 400,00</t>
  </si>
  <si>
    <t>10 300,00</t>
  </si>
  <si>
    <t>12 300,00</t>
  </si>
  <si>
    <t>4 017 053,00</t>
  </si>
  <si>
    <t>2 102 133,00</t>
  </si>
  <si>
    <t>49 923,00</t>
  </si>
  <si>
    <t>118 447,00</t>
  </si>
  <si>
    <t>9 929,00</t>
  </si>
  <si>
    <t>7 929,00</t>
  </si>
  <si>
    <t>124 678,00</t>
  </si>
  <si>
    <t>10 414,00</t>
  </si>
  <si>
    <t>65 272,00</t>
  </si>
  <si>
    <t>23 393,00</t>
  </si>
  <si>
    <t>22 393,00</t>
  </si>
  <si>
    <t>1 176,00</t>
  </si>
  <si>
    <t>2 966 787,00</t>
  </si>
  <si>
    <t>1 800,00</t>
  </si>
  <si>
    <t>47 460,00</t>
  </si>
  <si>
    <t>2 255,00</t>
  </si>
  <si>
    <t>1 655,00</t>
  </si>
  <si>
    <t>33 735,00</t>
  </si>
  <si>
    <t>32 735,00</t>
  </si>
  <si>
    <t>850,00</t>
  </si>
  <si>
    <t>3 590,00</t>
  </si>
  <si>
    <t>1 895 762,00</t>
  </si>
  <si>
    <t>40 521,00</t>
  </si>
  <si>
    <t>1 400,00</t>
  </si>
  <si>
    <t>41 921,00</t>
  </si>
  <si>
    <t>6 058,00</t>
  </si>
  <si>
    <t>- 1 400,00</t>
  </si>
  <si>
    <t>4 658,00</t>
  </si>
  <si>
    <t>60 652,00</t>
  </si>
  <si>
    <t>1 833,00</t>
  </si>
  <si>
    <t>1 633,00</t>
  </si>
  <si>
    <t>4 090,00</t>
  </si>
  <si>
    <t>7 632,00</t>
  </si>
  <si>
    <t>7 532,00</t>
  </si>
  <si>
    <t>2 018,00</t>
  </si>
  <si>
    <t>2 118,00</t>
  </si>
  <si>
    <t>- 3 421,00</t>
  </si>
  <si>
    <t>225 000,00</t>
  </si>
  <si>
    <t>228 421,00</t>
  </si>
  <si>
    <t>120 425,00</t>
  </si>
  <si>
    <t>- 280,00</t>
  </si>
  <si>
    <t>120,00</t>
  </si>
  <si>
    <t>60,00</t>
  </si>
  <si>
    <t>- 60,00</t>
  </si>
  <si>
    <t>- 830,00</t>
  </si>
  <si>
    <t>670,00</t>
  </si>
  <si>
    <t>8 200,00</t>
  </si>
  <si>
    <t>5 200,00</t>
  </si>
  <si>
    <t>25 117,00</t>
  </si>
  <si>
    <t>4 170,00</t>
  </si>
  <si>
    <t>29 287,00</t>
  </si>
  <si>
    <t>28 416,00</t>
  </si>
  <si>
    <t>21 416,00</t>
  </si>
  <si>
    <t>171 350,00</t>
  </si>
  <si>
    <t>Załącznik Nr 1</t>
  </si>
  <si>
    <t>do Zarządzenia Nr 54/2013</t>
  </si>
  <si>
    <t>I. Zmiana dochodów i wydatków związanych z realizacją zadań z zakresu administracji rządowej i innych zadań zleconych gminie odrębnymi ustawami w 2013 roku</t>
  </si>
  <si>
    <t>Zmiana załącznika Nr 3 do Uchwały Nr XXV/182/2012 Rady Gminy Kleszczewo z dnia 19 grudnia 2012r.</t>
  </si>
  <si>
    <t>Roz dział</t>
  </si>
  <si>
    <t>Para graf</t>
  </si>
  <si>
    <t>Plan dochodów</t>
  </si>
  <si>
    <t>Zmiana planu</t>
  </si>
  <si>
    <t>Plan wydatków</t>
  </si>
  <si>
    <t>010</t>
  </si>
  <si>
    <t>Rolnictwo i łowiectwo</t>
  </si>
  <si>
    <t>01095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</si>
  <si>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</si>
  <si>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</si>
  <si>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</si>
  <si>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</si>
  <si>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</si>
  <si>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</si>
  <si>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</si>
  <si>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</si>
  <si>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wynagrodzenia bezosobowe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</si>
  <si>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</si>
  <si>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</si>
  <si>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</si>
  <si>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</si>
  <si>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</si>
  <si>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</si>
  <si>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4440</t>
  </si>
  <si>
    <t>Odpisy na zakładowy fundusz świadczeń socjalnych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</si>
  <si>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</si>
  <si>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</si>
  <si>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</si>
  <si>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</si>
  <si>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85295</t>
  </si>
  <si>
    <t>Załącznik Nr 2</t>
  </si>
  <si>
    <t xml:space="preserve">Załącznik Nr 3 </t>
  </si>
  <si>
    <t>do Zarządzenia Nr  54/2013</t>
  </si>
  <si>
    <t>z dnia 23 grudnia 2013r.</t>
  </si>
  <si>
    <t xml:space="preserve">                            mgr inż Genowefa Przepióra</t>
  </si>
  <si>
    <t xml:space="preserve">                                 Zastępca Wójta Gminy</t>
  </si>
  <si>
    <t>Zastępca Wójta Gminy</t>
  </si>
  <si>
    <t xml:space="preserve">    mgr inż Genowefa Przepióra</t>
  </si>
  <si>
    <t>z dnia 23 grudnia   2013r.</t>
  </si>
  <si>
    <t>mgr inż Genowefa Przepióra</t>
  </si>
  <si>
    <t xml:space="preserve">     Zastępca Wójta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</si>
</sst>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0"/>
    </font>
    <font>
      <b/>
      <sz val="8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name val="Arial CE"/>
      <family val="2"/>
    </font>
    <font>
      <b/>
      <sz val="8.5"/>
      <color indexed="8"/>
      <name val="Arial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zcionka tekstu podstawowego"/>
      <family val="0"/>
    </font>
    <font>
      <b/>
      <sz val="9"/>
      <color theme="1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4" fontId="20" fillId="33" borderId="14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1" fillId="33" borderId="10" xfId="0" applyNumberFormat="1" applyFont="1" applyFill="1" applyBorder="1" applyAlignment="1" applyProtection="1">
      <alignment horizontal="left"/>
      <protection locked="0"/>
    </xf>
    <xf numFmtId="4" fontId="20" fillId="33" borderId="10" xfId="0" applyNumberFormat="1" applyFont="1" applyFill="1" applyBorder="1" applyAlignment="1" applyProtection="1">
      <alignment horizontal="right" vertical="center"/>
      <protection locked="0"/>
    </xf>
    <xf numFmtId="4" fontId="20" fillId="33" borderId="10" xfId="0" applyNumberFormat="1" applyFont="1" applyFill="1" applyBorder="1" applyAlignment="1" applyProtection="1">
      <alignment horizontal="right"/>
      <protection locked="0"/>
    </xf>
    <xf numFmtId="0" fontId="20" fillId="33" borderId="17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16" xfId="0" applyNumberFormat="1" applyFont="1" applyFill="1" applyBorder="1" applyAlignment="1" applyProtection="1">
      <alignment horizontal="left"/>
      <protection locked="0"/>
    </xf>
    <xf numFmtId="0" fontId="20" fillId="33" borderId="19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/>
      <protection locked="0"/>
    </xf>
    <xf numFmtId="49" fontId="20" fillId="33" borderId="15" xfId="0" applyNumberFormat="1" applyFont="1" applyFill="1" applyBorder="1" applyAlignment="1">
      <alignment horizontal="right" vertical="center" wrapText="1"/>
    </xf>
    <xf numFmtId="4" fontId="20" fillId="33" borderId="14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 applyProtection="1">
      <alignment horizontal="right" vertical="center"/>
      <protection locked="0"/>
    </xf>
    <xf numFmtId="0" fontId="20" fillId="33" borderId="10" xfId="0" applyNumberFormat="1" applyFont="1" applyFill="1" applyBorder="1" applyAlignment="1" applyProtection="1">
      <alignment horizontal="right" vertical="center"/>
      <protection locked="0"/>
    </xf>
    <xf numFmtId="0" fontId="22" fillId="33" borderId="10" xfId="0" applyNumberFormat="1" applyFont="1" applyFill="1" applyBorder="1" applyAlignment="1" applyProtection="1">
      <alignment horizontal="left"/>
      <protection locked="0"/>
    </xf>
    <xf numFmtId="4" fontId="22" fillId="33" borderId="10" xfId="0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>
      <alignment vertical="center"/>
    </xf>
    <xf numFmtId="4" fontId="23" fillId="33" borderId="14" xfId="0" applyNumberFormat="1" applyFont="1" applyFill="1" applyBorder="1" applyAlignment="1">
      <alignment vertical="center"/>
    </xf>
    <xf numFmtId="49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3" fontId="70" fillId="0" borderId="0" xfId="0" applyNumberFormat="1" applyFont="1" applyAlignment="1">
      <alignment/>
    </xf>
    <xf numFmtId="0" fontId="76" fillId="0" borderId="15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31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2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27" fillId="0" borderId="20" xfId="0" applyFont="1" applyBorder="1" applyAlignment="1">
      <alignment/>
    </xf>
    <xf numFmtId="3" fontId="27" fillId="0" borderId="20" xfId="0" applyNumberFormat="1" applyFont="1" applyBorder="1" applyAlignment="1">
      <alignment/>
    </xf>
    <xf numFmtId="49" fontId="27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0" fontId="11" fillId="0" borderId="21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/>
    </xf>
    <xf numFmtId="49" fontId="58" fillId="0" borderId="0" xfId="0" applyNumberFormat="1" applyFont="1" applyAlignment="1">
      <alignment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12" fillId="33" borderId="0" xfId="0" applyNumberFormat="1" applyFont="1" applyFill="1" applyBorder="1" applyAlignment="1" applyProtection="1">
      <alignment horizontal="left"/>
      <protection locked="0"/>
    </xf>
    <xf numFmtId="49" fontId="24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3" fillId="33" borderId="16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0" fontId="20" fillId="33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3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1" xfId="0" applyNumberFormat="1" applyFont="1" applyFill="1" applyBorder="1" applyAlignment="1" applyProtection="1">
      <alignment horizontal="left"/>
      <protection locked="0"/>
    </xf>
    <xf numFmtId="0" fontId="36" fillId="33" borderId="11" xfId="0" applyNumberFormat="1" applyFont="1" applyFill="1" applyBorder="1" applyAlignment="1" applyProtection="1">
      <alignment horizontal="center" wrapText="1"/>
      <protection locked="0"/>
    </xf>
    <xf numFmtId="0" fontId="36" fillId="33" borderId="22" xfId="0" applyNumberFormat="1" applyFont="1" applyFill="1" applyBorder="1" applyAlignment="1" applyProtection="1">
      <alignment horizontal="center" wrapText="1"/>
      <protection locked="0"/>
    </xf>
    <xf numFmtId="4" fontId="36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3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36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36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49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1" xfId="0" applyNumberFormat="1" applyFont="1" applyFill="1" applyBorder="1" applyAlignment="1" applyProtection="1">
      <alignment horizontal="left"/>
      <protection locked="0"/>
    </xf>
    <xf numFmtId="4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22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22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3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/>
    </xf>
    <xf numFmtId="49" fontId="36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3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36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36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4" fontId="80" fillId="0" borderId="11" xfId="0" applyNumberFormat="1" applyFont="1" applyBorder="1" applyAlignment="1">
      <alignment/>
    </xf>
    <xf numFmtId="49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81" fillId="0" borderId="11" xfId="0" applyNumberFormat="1" applyFont="1" applyBorder="1" applyAlignment="1">
      <alignment/>
    </xf>
    <xf numFmtId="49" fontId="2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35" borderId="2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/>
      <protection locked="0"/>
    </xf>
    <xf numFmtId="4" fontId="22" fillId="34" borderId="23" xfId="0" applyNumberFormat="1" applyFont="1" applyFill="1" applyBorder="1" applyAlignment="1" applyProtection="1">
      <alignment vertical="center" wrapText="1"/>
      <protection locked="0"/>
    </xf>
    <xf numFmtId="4" fontId="22" fillId="0" borderId="11" xfId="0" applyNumberFormat="1" applyFont="1" applyFill="1" applyBorder="1" applyAlignment="1" applyProtection="1">
      <alignment/>
      <protection locked="0"/>
    </xf>
    <xf numFmtId="4" fontId="36" fillId="0" borderId="11" xfId="0" applyNumberFormat="1" applyFont="1" applyFill="1" applyBorder="1" applyAlignment="1" applyProtection="1">
      <alignment horizontal="right" vertical="center"/>
      <protection locked="0"/>
    </xf>
    <xf numFmtId="4" fontId="81" fillId="0" borderId="11" xfId="0" applyNumberFormat="1" applyFont="1" applyBorder="1" applyAlignment="1">
      <alignment horizontal="right"/>
    </xf>
    <xf numFmtId="49" fontId="22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25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23" xfId="0" applyNumberFormat="1" applyFont="1" applyFill="1" applyBorder="1" applyAlignment="1" applyProtection="1">
      <alignment horizontal="right"/>
      <protection locked="0"/>
    </xf>
    <xf numFmtId="49" fontId="2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11" xfId="0" applyFont="1" applyBorder="1" applyAlignment="1">
      <alignment/>
    </xf>
    <xf numFmtId="4" fontId="22" fillId="0" borderId="11" xfId="0" applyNumberFormat="1" applyFont="1" applyFill="1" applyBorder="1" applyAlignment="1" applyProtection="1">
      <alignment vertical="center"/>
      <protection locked="0"/>
    </xf>
    <xf numFmtId="4" fontId="81" fillId="0" borderId="11" xfId="0" applyNumberFormat="1" applyFont="1" applyBorder="1" applyAlignment="1">
      <alignment horizontal="right" vertical="center"/>
    </xf>
    <xf numFmtId="49" fontId="22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6" xfId="0" applyNumberFormat="1" applyFont="1" applyFill="1" applyBorder="1" applyAlignment="1" applyProtection="1">
      <alignment horizontal="left" vertical="center" wrapText="1"/>
      <protection locked="0"/>
    </xf>
    <xf numFmtId="4" fontId="22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22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26" xfId="0" applyNumberFormat="1" applyFont="1" applyFill="1" applyBorder="1" applyAlignment="1" applyProtection="1">
      <alignment/>
      <protection locked="0"/>
    </xf>
    <xf numFmtId="4" fontId="81" fillId="0" borderId="26" xfId="0" applyNumberFormat="1" applyFont="1" applyBorder="1" applyAlignment="1">
      <alignment/>
    </xf>
    <xf numFmtId="0" fontId="81" fillId="0" borderId="22" xfId="0" applyFont="1" applyBorder="1" applyAlignment="1">
      <alignment/>
    </xf>
    <xf numFmtId="4" fontId="81" fillId="0" borderId="23" xfId="0" applyNumberFormat="1" applyFont="1" applyBorder="1" applyAlignment="1">
      <alignment/>
    </xf>
    <xf numFmtId="0" fontId="81" fillId="0" borderId="29" xfId="0" applyFont="1" applyBorder="1" applyAlignment="1">
      <alignment/>
    </xf>
    <xf numFmtId="4" fontId="81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82" fillId="0" borderId="0" xfId="0" applyFont="1" applyAlignment="1">
      <alignment/>
    </xf>
    <xf numFmtId="4" fontId="82" fillId="0" borderId="0" xfId="0" applyNumberFormat="1" applyFont="1" applyAlignment="1">
      <alignment/>
    </xf>
    <xf numFmtId="0" fontId="20" fillId="33" borderId="14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0" fillId="33" borderId="14" xfId="0" applyNumberFormat="1" applyFont="1" applyFill="1" applyBorder="1" applyAlignment="1" applyProtection="1">
      <alignment horizontal="left" wrapText="1"/>
      <protection locked="0"/>
    </xf>
    <xf numFmtId="0" fontId="20" fillId="33" borderId="15" xfId="0" applyNumberFormat="1" applyFont="1" applyFill="1" applyBorder="1" applyAlignment="1" applyProtection="1">
      <alignment horizontal="left" wrapText="1"/>
      <protection locked="0"/>
    </xf>
    <xf numFmtId="0" fontId="22" fillId="33" borderId="14" xfId="0" applyNumberFormat="1" applyFont="1" applyFill="1" applyBorder="1" applyAlignment="1" applyProtection="1">
      <alignment horizontal="left" wrapText="1"/>
      <protection locked="0"/>
    </xf>
    <xf numFmtId="0" fontId="22" fillId="33" borderId="15" xfId="0" applyNumberFormat="1" applyFont="1" applyFill="1" applyBorder="1" applyAlignment="1" applyProtection="1">
      <alignment horizontal="left" wrapText="1"/>
      <protection locked="0"/>
    </xf>
    <xf numFmtId="0" fontId="20" fillId="33" borderId="16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49" fontId="14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1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/>
    </xf>
    <xf numFmtId="49" fontId="36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85" fillId="0" borderId="14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28">
      <selection activeCell="E138" sqref="E138:F140"/>
    </sheetView>
  </sheetViews>
  <sheetFormatPr defaultColWidth="9.140625" defaultRowHeight="15"/>
  <cols>
    <col min="1" max="1" width="5.57421875" style="5" customWidth="1"/>
    <col min="2" max="2" width="6.00390625" style="5" customWidth="1"/>
    <col min="3" max="3" width="5.57421875" style="5" customWidth="1"/>
    <col min="4" max="4" width="35.00390625" style="5" customWidth="1"/>
    <col min="5" max="5" width="12.28125" style="5" customWidth="1"/>
    <col min="6" max="6" width="10.8515625" style="4" customWidth="1"/>
    <col min="7" max="7" width="12.140625" style="4" customWidth="1"/>
    <col min="8" max="16384" width="9.140625" style="1" customWidth="1"/>
  </cols>
  <sheetData>
    <row r="1" spans="1:5" ht="15.75">
      <c r="A1" s="2"/>
      <c r="B1" s="2"/>
      <c r="C1" s="2"/>
      <c r="D1" s="4"/>
      <c r="E1" s="3" t="s">
        <v>375</v>
      </c>
    </row>
    <row r="2" spans="1:5" ht="15.75">
      <c r="A2" s="2"/>
      <c r="B2" s="2"/>
      <c r="C2" s="2"/>
      <c r="D2" s="4"/>
      <c r="E2" s="3" t="s">
        <v>376</v>
      </c>
    </row>
    <row r="3" spans="1:5" ht="15.75">
      <c r="A3" s="2"/>
      <c r="B3" s="2"/>
      <c r="C3" s="2"/>
      <c r="D3" s="4"/>
      <c r="E3" s="3" t="s">
        <v>273</v>
      </c>
    </row>
    <row r="4" spans="1:5" ht="15.75">
      <c r="A4" s="2"/>
      <c r="B4" s="2"/>
      <c r="C4" s="2"/>
      <c r="D4" s="4"/>
      <c r="E4" s="3" t="s">
        <v>412</v>
      </c>
    </row>
    <row r="5" spans="1:5" ht="8.25" customHeight="1">
      <c r="A5" s="2"/>
      <c r="B5" s="2"/>
      <c r="C5" s="2"/>
      <c r="D5" s="2"/>
      <c r="E5" s="2"/>
    </row>
    <row r="6" spans="1:5" ht="15.75">
      <c r="A6" s="2"/>
      <c r="B6" s="3" t="s">
        <v>8</v>
      </c>
      <c r="C6" s="2"/>
      <c r="D6" s="2"/>
      <c r="E6" s="2"/>
    </row>
    <row r="7" spans="1:7" ht="14.25" customHeight="1">
      <c r="A7" s="198" t="s">
        <v>0</v>
      </c>
      <c r="B7" s="199"/>
      <c r="C7" s="199"/>
      <c r="D7" s="199"/>
      <c r="E7" s="199"/>
      <c r="F7" s="199"/>
      <c r="G7" s="199"/>
    </row>
    <row r="9" spans="1:7" s="12" customFormat="1" ht="30" customHeight="1">
      <c r="A9" s="53" t="s">
        <v>1</v>
      </c>
      <c r="B9" s="53" t="s">
        <v>7</v>
      </c>
      <c r="C9" s="53" t="s">
        <v>10</v>
      </c>
      <c r="D9" s="53" t="s">
        <v>11</v>
      </c>
      <c r="E9" s="53" t="s">
        <v>12</v>
      </c>
      <c r="F9" s="53" t="s">
        <v>9</v>
      </c>
      <c r="G9" s="53" t="s">
        <v>13</v>
      </c>
    </row>
    <row r="10" spans="1:7" s="12" customFormat="1" ht="12.75">
      <c r="A10" s="13" t="s">
        <v>20</v>
      </c>
      <c r="B10" s="13"/>
      <c r="C10" s="13"/>
      <c r="D10" s="14" t="s">
        <v>21</v>
      </c>
      <c r="E10" s="15" t="s">
        <v>47</v>
      </c>
      <c r="F10" s="15" t="s">
        <v>19</v>
      </c>
      <c r="G10" s="15" t="s">
        <v>47</v>
      </c>
    </row>
    <row r="11" spans="1:7" s="12" customFormat="1" ht="22.5">
      <c r="A11" s="16"/>
      <c r="B11" s="17" t="s">
        <v>48</v>
      </c>
      <c r="C11" s="18"/>
      <c r="D11" s="19" t="s">
        <v>49</v>
      </c>
      <c r="E11" s="20" t="s">
        <v>50</v>
      </c>
      <c r="F11" s="20" t="s">
        <v>19</v>
      </c>
      <c r="G11" s="20" t="s">
        <v>50</v>
      </c>
    </row>
    <row r="12" spans="1:7" s="12" customFormat="1" ht="12.75">
      <c r="A12" s="21"/>
      <c r="B12" s="21"/>
      <c r="C12" s="17" t="s">
        <v>82</v>
      </c>
      <c r="D12" s="19" t="s">
        <v>16</v>
      </c>
      <c r="E12" s="20" t="s">
        <v>276</v>
      </c>
      <c r="F12" s="20" t="s">
        <v>113</v>
      </c>
      <c r="G12" s="20" t="s">
        <v>19</v>
      </c>
    </row>
    <row r="13" spans="1:7" s="12" customFormat="1" ht="12.75">
      <c r="A13" s="21"/>
      <c r="B13" s="21"/>
      <c r="C13" s="17" t="s">
        <v>43</v>
      </c>
      <c r="D13" s="19" t="s">
        <v>44</v>
      </c>
      <c r="E13" s="20" t="s">
        <v>277</v>
      </c>
      <c r="F13" s="20" t="s">
        <v>276</v>
      </c>
      <c r="G13" s="20" t="s">
        <v>278</v>
      </c>
    </row>
    <row r="14" spans="1:7" s="12" customFormat="1" ht="12.75">
      <c r="A14" s="13" t="s">
        <v>53</v>
      </c>
      <c r="B14" s="13"/>
      <c r="C14" s="13"/>
      <c r="D14" s="14" t="s">
        <v>54</v>
      </c>
      <c r="E14" s="15" t="s">
        <v>55</v>
      </c>
      <c r="F14" s="15" t="s">
        <v>19</v>
      </c>
      <c r="G14" s="15" t="s">
        <v>55</v>
      </c>
    </row>
    <row r="15" spans="1:7" s="12" customFormat="1" ht="15">
      <c r="A15" s="16"/>
      <c r="B15" s="17" t="s">
        <v>56</v>
      </c>
      <c r="C15" s="18"/>
      <c r="D15" s="19" t="s">
        <v>57</v>
      </c>
      <c r="E15" s="20" t="s">
        <v>58</v>
      </c>
      <c r="F15" s="20" t="s">
        <v>279</v>
      </c>
      <c r="G15" s="20" t="s">
        <v>280</v>
      </c>
    </row>
    <row r="16" spans="1:7" s="12" customFormat="1" ht="12.75">
      <c r="A16" s="21"/>
      <c r="B16" s="21"/>
      <c r="C16" s="17" t="s">
        <v>87</v>
      </c>
      <c r="D16" s="19" t="s">
        <v>88</v>
      </c>
      <c r="E16" s="20" t="s">
        <v>281</v>
      </c>
      <c r="F16" s="20" t="s">
        <v>282</v>
      </c>
      <c r="G16" s="20" t="s">
        <v>283</v>
      </c>
    </row>
    <row r="17" spans="1:7" s="12" customFormat="1" ht="12.75">
      <c r="A17" s="21"/>
      <c r="B17" s="21"/>
      <c r="C17" s="17" t="s">
        <v>104</v>
      </c>
      <c r="D17" s="19" t="s">
        <v>105</v>
      </c>
      <c r="E17" s="20" t="s">
        <v>284</v>
      </c>
      <c r="F17" s="20" t="s">
        <v>99</v>
      </c>
      <c r="G17" s="20" t="s">
        <v>102</v>
      </c>
    </row>
    <row r="18" spans="1:7" s="12" customFormat="1" ht="12.75">
      <c r="A18" s="21"/>
      <c r="B18" s="21"/>
      <c r="C18" s="17" t="s">
        <v>59</v>
      </c>
      <c r="D18" s="19" t="s">
        <v>17</v>
      </c>
      <c r="E18" s="20" t="s">
        <v>60</v>
      </c>
      <c r="F18" s="20" t="s">
        <v>285</v>
      </c>
      <c r="G18" s="20" t="s">
        <v>286</v>
      </c>
    </row>
    <row r="19" spans="1:7" s="12" customFormat="1" ht="15">
      <c r="A19" s="16"/>
      <c r="B19" s="17" t="s">
        <v>287</v>
      </c>
      <c r="C19" s="18"/>
      <c r="D19" s="19" t="s">
        <v>288</v>
      </c>
      <c r="E19" s="20" t="s">
        <v>28</v>
      </c>
      <c r="F19" s="20" t="s">
        <v>80</v>
      </c>
      <c r="G19" s="20" t="s">
        <v>289</v>
      </c>
    </row>
    <row r="20" spans="1:7" s="12" customFormat="1" ht="12.75">
      <c r="A20" s="21"/>
      <c r="B20" s="21"/>
      <c r="C20" s="17" t="s">
        <v>59</v>
      </c>
      <c r="D20" s="19" t="s">
        <v>17</v>
      </c>
      <c r="E20" s="20" t="s">
        <v>28</v>
      </c>
      <c r="F20" s="20" t="s">
        <v>80</v>
      </c>
      <c r="G20" s="20" t="s">
        <v>289</v>
      </c>
    </row>
    <row r="21" spans="1:7" s="12" customFormat="1" ht="15">
      <c r="A21" s="16"/>
      <c r="B21" s="17" t="s">
        <v>61</v>
      </c>
      <c r="C21" s="18"/>
      <c r="D21" s="19" t="s">
        <v>18</v>
      </c>
      <c r="E21" s="20" t="s">
        <v>62</v>
      </c>
      <c r="F21" s="20" t="s">
        <v>290</v>
      </c>
      <c r="G21" s="20" t="s">
        <v>291</v>
      </c>
    </row>
    <row r="22" spans="1:7" s="12" customFormat="1" ht="12.75">
      <c r="A22" s="21"/>
      <c r="B22" s="21"/>
      <c r="C22" s="17" t="s">
        <v>59</v>
      </c>
      <c r="D22" s="19" t="s">
        <v>17</v>
      </c>
      <c r="E22" s="20" t="s">
        <v>63</v>
      </c>
      <c r="F22" s="20" t="s">
        <v>292</v>
      </c>
      <c r="G22" s="20" t="s">
        <v>293</v>
      </c>
    </row>
    <row r="23" spans="1:7" s="12" customFormat="1" ht="22.5">
      <c r="A23" s="21"/>
      <c r="B23" s="21"/>
      <c r="C23" s="17" t="s">
        <v>64</v>
      </c>
      <c r="D23" s="19" t="s">
        <v>65</v>
      </c>
      <c r="E23" s="20" t="s">
        <v>26</v>
      </c>
      <c r="F23" s="20" t="s">
        <v>294</v>
      </c>
      <c r="G23" s="20" t="s">
        <v>83</v>
      </c>
    </row>
    <row r="24" spans="1:7" s="12" customFormat="1" ht="12.75">
      <c r="A24" s="13" t="s">
        <v>22</v>
      </c>
      <c r="B24" s="13"/>
      <c r="C24" s="13"/>
      <c r="D24" s="14" t="s">
        <v>23</v>
      </c>
      <c r="E24" s="15" t="s">
        <v>67</v>
      </c>
      <c r="F24" s="15" t="s">
        <v>19</v>
      </c>
      <c r="G24" s="15" t="s">
        <v>67</v>
      </c>
    </row>
    <row r="25" spans="1:7" s="12" customFormat="1" ht="15">
      <c r="A25" s="16"/>
      <c r="B25" s="17" t="s">
        <v>295</v>
      </c>
      <c r="C25" s="18"/>
      <c r="D25" s="19" t="s">
        <v>296</v>
      </c>
      <c r="E25" s="20" t="s">
        <v>297</v>
      </c>
      <c r="F25" s="20" t="s">
        <v>298</v>
      </c>
      <c r="G25" s="20" t="s">
        <v>299</v>
      </c>
    </row>
    <row r="26" spans="1:7" s="12" customFormat="1" ht="12.75">
      <c r="A26" s="21"/>
      <c r="B26" s="21"/>
      <c r="C26" s="17" t="s">
        <v>82</v>
      </c>
      <c r="D26" s="19" t="s">
        <v>16</v>
      </c>
      <c r="E26" s="20" t="s">
        <v>300</v>
      </c>
      <c r="F26" s="20" t="s">
        <v>301</v>
      </c>
      <c r="G26" s="20" t="s">
        <v>302</v>
      </c>
    </row>
    <row r="27" spans="1:7" s="12" customFormat="1" ht="12.75">
      <c r="A27" s="21"/>
      <c r="B27" s="21"/>
      <c r="C27" s="17" t="s">
        <v>59</v>
      </c>
      <c r="D27" s="19" t="s">
        <v>17</v>
      </c>
      <c r="E27" s="20" t="s">
        <v>303</v>
      </c>
      <c r="F27" s="20" t="s">
        <v>304</v>
      </c>
      <c r="G27" s="20" t="s">
        <v>305</v>
      </c>
    </row>
    <row r="28" spans="1:7" s="12" customFormat="1" ht="12.75">
      <c r="A28" s="21"/>
      <c r="B28" s="21"/>
      <c r="C28" s="17" t="s">
        <v>258</v>
      </c>
      <c r="D28" s="19" t="s">
        <v>259</v>
      </c>
      <c r="E28" s="20" t="s">
        <v>306</v>
      </c>
      <c r="F28" s="20" t="s">
        <v>307</v>
      </c>
      <c r="G28" s="20" t="s">
        <v>308</v>
      </c>
    </row>
    <row r="29" spans="1:7" s="12" customFormat="1" ht="15">
      <c r="A29" s="16"/>
      <c r="B29" s="17" t="s">
        <v>68</v>
      </c>
      <c r="C29" s="18"/>
      <c r="D29" s="19" t="s">
        <v>69</v>
      </c>
      <c r="E29" s="20" t="s">
        <v>70</v>
      </c>
      <c r="F29" s="20" t="s">
        <v>103</v>
      </c>
      <c r="G29" s="20" t="s">
        <v>309</v>
      </c>
    </row>
    <row r="30" spans="1:7" s="12" customFormat="1" ht="12.75">
      <c r="A30" s="21"/>
      <c r="B30" s="21"/>
      <c r="C30" s="17" t="s">
        <v>71</v>
      </c>
      <c r="D30" s="19" t="s">
        <v>72</v>
      </c>
      <c r="E30" s="20" t="s">
        <v>73</v>
      </c>
      <c r="F30" s="20" t="s">
        <v>103</v>
      </c>
      <c r="G30" s="20" t="s">
        <v>310</v>
      </c>
    </row>
    <row r="31" spans="1:7" s="12" customFormat="1" ht="22.5">
      <c r="A31" s="16"/>
      <c r="B31" s="17" t="s">
        <v>24</v>
      </c>
      <c r="C31" s="18"/>
      <c r="D31" s="19" t="s">
        <v>25</v>
      </c>
      <c r="E31" s="20" t="s">
        <v>74</v>
      </c>
      <c r="F31" s="20" t="s">
        <v>19</v>
      </c>
      <c r="G31" s="20" t="s">
        <v>74</v>
      </c>
    </row>
    <row r="32" spans="1:7" s="12" customFormat="1" ht="12.75">
      <c r="A32" s="21"/>
      <c r="B32" s="21"/>
      <c r="C32" s="17" t="s">
        <v>84</v>
      </c>
      <c r="D32" s="19" t="s">
        <v>85</v>
      </c>
      <c r="E32" s="20" t="s">
        <v>311</v>
      </c>
      <c r="F32" s="20" t="s">
        <v>312</v>
      </c>
      <c r="G32" s="20" t="s">
        <v>313</v>
      </c>
    </row>
    <row r="33" spans="1:7" s="12" customFormat="1" ht="12.75">
      <c r="A33" s="21"/>
      <c r="B33" s="21"/>
      <c r="C33" s="17" t="s">
        <v>87</v>
      </c>
      <c r="D33" s="19" t="s">
        <v>88</v>
      </c>
      <c r="E33" s="20" t="s">
        <v>314</v>
      </c>
      <c r="F33" s="20" t="s">
        <v>66</v>
      </c>
      <c r="G33" s="20" t="s">
        <v>315</v>
      </c>
    </row>
    <row r="34" spans="1:7" s="12" customFormat="1" ht="12.75">
      <c r="A34" s="21"/>
      <c r="B34" s="21"/>
      <c r="C34" s="17" t="s">
        <v>59</v>
      </c>
      <c r="D34" s="19" t="s">
        <v>17</v>
      </c>
      <c r="E34" s="20" t="s">
        <v>316</v>
      </c>
      <c r="F34" s="20" t="s">
        <v>28</v>
      </c>
      <c r="G34" s="20" t="s">
        <v>317</v>
      </c>
    </row>
    <row r="35" spans="1:7" s="12" customFormat="1" ht="33.75">
      <c r="A35" s="21"/>
      <c r="B35" s="21"/>
      <c r="C35" s="17" t="s">
        <v>75</v>
      </c>
      <c r="D35" s="19" t="s">
        <v>76</v>
      </c>
      <c r="E35" s="20" t="s">
        <v>77</v>
      </c>
      <c r="F35" s="20" t="s">
        <v>26</v>
      </c>
      <c r="G35" s="20" t="s">
        <v>318</v>
      </c>
    </row>
    <row r="36" spans="1:7" s="12" customFormat="1" ht="12.75">
      <c r="A36" s="21"/>
      <c r="B36" s="21"/>
      <c r="C36" s="17" t="s">
        <v>258</v>
      </c>
      <c r="D36" s="19" t="s">
        <v>259</v>
      </c>
      <c r="E36" s="20" t="s">
        <v>319</v>
      </c>
      <c r="F36" s="20" t="s">
        <v>26</v>
      </c>
      <c r="G36" s="20" t="s">
        <v>320</v>
      </c>
    </row>
    <row r="37" spans="1:7" s="12" customFormat="1" ht="12.75">
      <c r="A37" s="13" t="s">
        <v>31</v>
      </c>
      <c r="B37" s="13"/>
      <c r="C37" s="13"/>
      <c r="D37" s="14" t="s">
        <v>2</v>
      </c>
      <c r="E37" s="15" t="s">
        <v>253</v>
      </c>
      <c r="F37" s="15" t="s">
        <v>19</v>
      </c>
      <c r="G37" s="15" t="s">
        <v>253</v>
      </c>
    </row>
    <row r="38" spans="1:7" s="12" customFormat="1" ht="15">
      <c r="A38" s="16"/>
      <c r="B38" s="17" t="s">
        <v>32</v>
      </c>
      <c r="C38" s="18"/>
      <c r="D38" s="19" t="s">
        <v>33</v>
      </c>
      <c r="E38" s="20" t="s">
        <v>254</v>
      </c>
      <c r="F38" s="20" t="s">
        <v>81</v>
      </c>
      <c r="G38" s="20" t="s">
        <v>321</v>
      </c>
    </row>
    <row r="39" spans="1:7" s="12" customFormat="1" ht="12.75">
      <c r="A39" s="21"/>
      <c r="B39" s="21"/>
      <c r="C39" s="17" t="s">
        <v>84</v>
      </c>
      <c r="D39" s="19" t="s">
        <v>85</v>
      </c>
      <c r="E39" s="20" t="s">
        <v>86</v>
      </c>
      <c r="F39" s="20" t="s">
        <v>102</v>
      </c>
      <c r="G39" s="20" t="s">
        <v>322</v>
      </c>
    </row>
    <row r="40" spans="1:7" s="12" customFormat="1" ht="12.75">
      <c r="A40" s="21"/>
      <c r="B40" s="21"/>
      <c r="C40" s="17" t="s">
        <v>89</v>
      </c>
      <c r="D40" s="19" t="s">
        <v>90</v>
      </c>
      <c r="E40" s="20" t="s">
        <v>91</v>
      </c>
      <c r="F40" s="20" t="s">
        <v>30</v>
      </c>
      <c r="G40" s="20" t="s">
        <v>323</v>
      </c>
    </row>
    <row r="41" spans="1:7" s="12" customFormat="1" ht="12.75">
      <c r="A41" s="21"/>
      <c r="B41" s="21"/>
      <c r="C41" s="17" t="s">
        <v>82</v>
      </c>
      <c r="D41" s="19" t="s">
        <v>16</v>
      </c>
      <c r="E41" s="20" t="s">
        <v>188</v>
      </c>
      <c r="F41" s="20" t="s">
        <v>26</v>
      </c>
      <c r="G41" s="20" t="s">
        <v>324</v>
      </c>
    </row>
    <row r="42" spans="1:7" s="12" customFormat="1" ht="22.5">
      <c r="A42" s="21"/>
      <c r="B42" s="21"/>
      <c r="C42" s="17" t="s">
        <v>107</v>
      </c>
      <c r="D42" s="19" t="s">
        <v>108</v>
      </c>
      <c r="E42" s="20" t="s">
        <v>325</v>
      </c>
      <c r="F42" s="20" t="s">
        <v>29</v>
      </c>
      <c r="G42" s="20" t="s">
        <v>326</v>
      </c>
    </row>
    <row r="43" spans="1:7" s="12" customFormat="1" ht="12.75">
      <c r="A43" s="21"/>
      <c r="B43" s="21"/>
      <c r="C43" s="17" t="s">
        <v>94</v>
      </c>
      <c r="D43" s="19" t="s">
        <v>95</v>
      </c>
      <c r="E43" s="20" t="s">
        <v>255</v>
      </c>
      <c r="F43" s="20" t="s">
        <v>102</v>
      </c>
      <c r="G43" s="20" t="s">
        <v>327</v>
      </c>
    </row>
    <row r="44" spans="1:7" s="12" customFormat="1" ht="12.75">
      <c r="A44" s="21"/>
      <c r="B44" s="21"/>
      <c r="C44" s="17" t="s">
        <v>51</v>
      </c>
      <c r="D44" s="19" t="s">
        <v>52</v>
      </c>
      <c r="E44" s="20" t="s">
        <v>96</v>
      </c>
      <c r="F44" s="20" t="s">
        <v>30</v>
      </c>
      <c r="G44" s="20" t="s">
        <v>328</v>
      </c>
    </row>
    <row r="45" spans="1:7" s="12" customFormat="1" ht="12.75">
      <c r="A45" s="21"/>
      <c r="B45" s="21"/>
      <c r="C45" s="17" t="s">
        <v>59</v>
      </c>
      <c r="D45" s="19" t="s">
        <v>17</v>
      </c>
      <c r="E45" s="20" t="s">
        <v>100</v>
      </c>
      <c r="F45" s="20" t="s">
        <v>102</v>
      </c>
      <c r="G45" s="20" t="s">
        <v>329</v>
      </c>
    </row>
    <row r="46" spans="1:7" s="12" customFormat="1" ht="12.75">
      <c r="A46" s="21"/>
      <c r="B46" s="21"/>
      <c r="C46" s="17" t="s">
        <v>43</v>
      </c>
      <c r="D46" s="19" t="s">
        <v>44</v>
      </c>
      <c r="E46" s="20" t="s">
        <v>330</v>
      </c>
      <c r="F46" s="20" t="s">
        <v>30</v>
      </c>
      <c r="G46" s="20" t="s">
        <v>331</v>
      </c>
    </row>
    <row r="47" spans="1:7" s="12" customFormat="1" ht="22.5">
      <c r="A47" s="21"/>
      <c r="B47" s="21"/>
      <c r="C47" s="17" t="s">
        <v>78</v>
      </c>
      <c r="D47" s="19" t="s">
        <v>79</v>
      </c>
      <c r="E47" s="20" t="s">
        <v>101</v>
      </c>
      <c r="F47" s="20" t="s">
        <v>81</v>
      </c>
      <c r="G47" s="20" t="s">
        <v>332</v>
      </c>
    </row>
    <row r="48" spans="1:7" s="12" customFormat="1" ht="15">
      <c r="A48" s="16"/>
      <c r="B48" s="17" t="s">
        <v>34</v>
      </c>
      <c r="C48" s="18"/>
      <c r="D48" s="19" t="s">
        <v>35</v>
      </c>
      <c r="E48" s="20" t="s">
        <v>256</v>
      </c>
      <c r="F48" s="20" t="s">
        <v>109</v>
      </c>
      <c r="G48" s="20" t="s">
        <v>333</v>
      </c>
    </row>
    <row r="49" spans="1:7" s="12" customFormat="1" ht="12.75">
      <c r="A49" s="21"/>
      <c r="B49" s="21"/>
      <c r="C49" s="17" t="s">
        <v>82</v>
      </c>
      <c r="D49" s="19" t="s">
        <v>16</v>
      </c>
      <c r="E49" s="20" t="s">
        <v>257</v>
      </c>
      <c r="F49" s="20" t="s">
        <v>334</v>
      </c>
      <c r="G49" s="20" t="s">
        <v>335</v>
      </c>
    </row>
    <row r="50" spans="1:7" s="12" customFormat="1" ht="12.75">
      <c r="A50" s="21"/>
      <c r="B50" s="21"/>
      <c r="C50" s="17" t="s">
        <v>97</v>
      </c>
      <c r="D50" s="19" t="s">
        <v>98</v>
      </c>
      <c r="E50" s="20" t="s">
        <v>336</v>
      </c>
      <c r="F50" s="20" t="s">
        <v>114</v>
      </c>
      <c r="G50" s="20" t="s">
        <v>337</v>
      </c>
    </row>
    <row r="51" spans="1:7" s="12" customFormat="1" ht="12.75">
      <c r="A51" s="21"/>
      <c r="B51" s="21"/>
      <c r="C51" s="17" t="s">
        <v>59</v>
      </c>
      <c r="D51" s="19" t="s">
        <v>17</v>
      </c>
      <c r="E51" s="20" t="s">
        <v>338</v>
      </c>
      <c r="F51" s="20" t="s">
        <v>30</v>
      </c>
      <c r="G51" s="20" t="s">
        <v>339</v>
      </c>
    </row>
    <row r="52" spans="1:7" s="12" customFormat="1" ht="12.75">
      <c r="A52" s="21"/>
      <c r="B52" s="21"/>
      <c r="C52" s="17" t="s">
        <v>258</v>
      </c>
      <c r="D52" s="19" t="s">
        <v>259</v>
      </c>
      <c r="E52" s="20" t="s">
        <v>106</v>
      </c>
      <c r="F52" s="20" t="s">
        <v>37</v>
      </c>
      <c r="G52" s="20" t="s">
        <v>340</v>
      </c>
    </row>
    <row r="53" spans="1:7" s="12" customFormat="1" ht="12.75">
      <c r="A53" s="21"/>
      <c r="B53" s="21"/>
      <c r="C53" s="17" t="s">
        <v>43</v>
      </c>
      <c r="D53" s="19" t="s">
        <v>44</v>
      </c>
      <c r="E53" s="20" t="s">
        <v>110</v>
      </c>
      <c r="F53" s="20" t="s">
        <v>109</v>
      </c>
      <c r="G53" s="20" t="s">
        <v>341</v>
      </c>
    </row>
    <row r="54" spans="1:7" s="12" customFormat="1" ht="15">
      <c r="A54" s="16"/>
      <c r="B54" s="17" t="s">
        <v>38</v>
      </c>
      <c r="C54" s="18"/>
      <c r="D54" s="19" t="s">
        <v>39</v>
      </c>
      <c r="E54" s="20" t="s">
        <v>260</v>
      </c>
      <c r="F54" s="20" t="s">
        <v>37</v>
      </c>
      <c r="G54" s="20" t="s">
        <v>342</v>
      </c>
    </row>
    <row r="55" spans="1:7" s="12" customFormat="1" ht="22.5">
      <c r="A55" s="21"/>
      <c r="B55" s="21"/>
      <c r="C55" s="17" t="s">
        <v>92</v>
      </c>
      <c r="D55" s="19" t="s">
        <v>93</v>
      </c>
      <c r="E55" s="20" t="s">
        <v>261</v>
      </c>
      <c r="F55" s="20" t="s">
        <v>99</v>
      </c>
      <c r="G55" s="20" t="s">
        <v>264</v>
      </c>
    </row>
    <row r="56" spans="1:7" s="12" customFormat="1" ht="12.75">
      <c r="A56" s="21"/>
      <c r="B56" s="21"/>
      <c r="C56" s="17" t="s">
        <v>82</v>
      </c>
      <c r="D56" s="19" t="s">
        <v>16</v>
      </c>
      <c r="E56" s="20" t="s">
        <v>343</v>
      </c>
      <c r="F56" s="20" t="s">
        <v>344</v>
      </c>
      <c r="G56" s="20" t="s">
        <v>345</v>
      </c>
    </row>
    <row r="57" spans="1:7" s="12" customFormat="1" ht="22.5">
      <c r="A57" s="21"/>
      <c r="B57" s="21"/>
      <c r="C57" s="17" t="s">
        <v>107</v>
      </c>
      <c r="D57" s="19" t="s">
        <v>108</v>
      </c>
      <c r="E57" s="20" t="s">
        <v>346</v>
      </c>
      <c r="F57" s="20" t="s">
        <v>347</v>
      </c>
      <c r="G57" s="20" t="s">
        <v>348</v>
      </c>
    </row>
    <row r="58" spans="1:7" s="12" customFormat="1" ht="12.75">
      <c r="A58" s="21"/>
      <c r="B58" s="21"/>
      <c r="C58" s="17" t="s">
        <v>94</v>
      </c>
      <c r="D58" s="19" t="s">
        <v>95</v>
      </c>
      <c r="E58" s="20" t="s">
        <v>262</v>
      </c>
      <c r="F58" s="20" t="s">
        <v>102</v>
      </c>
      <c r="G58" s="20" t="s">
        <v>349</v>
      </c>
    </row>
    <row r="59" spans="1:7" s="12" customFormat="1" ht="12.75">
      <c r="A59" s="21"/>
      <c r="B59" s="21"/>
      <c r="C59" s="17" t="s">
        <v>97</v>
      </c>
      <c r="D59" s="19" t="s">
        <v>98</v>
      </c>
      <c r="E59" s="20" t="s">
        <v>350</v>
      </c>
      <c r="F59" s="20" t="s">
        <v>37</v>
      </c>
      <c r="G59" s="20" t="s">
        <v>351</v>
      </c>
    </row>
    <row r="60" spans="1:7" s="12" customFormat="1" ht="12.75">
      <c r="A60" s="21"/>
      <c r="B60" s="21"/>
      <c r="C60" s="17" t="s">
        <v>43</v>
      </c>
      <c r="D60" s="19" t="s">
        <v>44</v>
      </c>
      <c r="E60" s="20" t="s">
        <v>352</v>
      </c>
      <c r="F60" s="20" t="s">
        <v>99</v>
      </c>
      <c r="G60" s="20" t="s">
        <v>341</v>
      </c>
    </row>
    <row r="61" spans="1:7" s="12" customFormat="1" ht="15">
      <c r="A61" s="16"/>
      <c r="B61" s="17" t="s">
        <v>111</v>
      </c>
      <c r="C61" s="18"/>
      <c r="D61" s="19" t="s">
        <v>15</v>
      </c>
      <c r="E61" s="20" t="s">
        <v>265</v>
      </c>
      <c r="F61" s="20" t="s">
        <v>19</v>
      </c>
      <c r="G61" s="20" t="s">
        <v>265</v>
      </c>
    </row>
    <row r="62" spans="1:7" s="12" customFormat="1" ht="12.75">
      <c r="A62" s="21"/>
      <c r="B62" s="21"/>
      <c r="C62" s="17" t="s">
        <v>59</v>
      </c>
      <c r="D62" s="19" t="s">
        <v>17</v>
      </c>
      <c r="E62" s="20" t="s">
        <v>353</v>
      </c>
      <c r="F62" s="20" t="s">
        <v>263</v>
      </c>
      <c r="G62" s="20" t="s">
        <v>354</v>
      </c>
    </row>
    <row r="63" spans="1:7" s="12" customFormat="1" ht="12.75">
      <c r="A63" s="21"/>
      <c r="B63" s="21"/>
      <c r="C63" s="17" t="s">
        <v>258</v>
      </c>
      <c r="D63" s="19" t="s">
        <v>259</v>
      </c>
      <c r="E63" s="20" t="s">
        <v>355</v>
      </c>
      <c r="F63" s="20" t="s">
        <v>36</v>
      </c>
      <c r="G63" s="20" t="s">
        <v>356</v>
      </c>
    </row>
    <row r="64" spans="1:7" s="12" customFormat="1" ht="22.5">
      <c r="A64" s="13" t="s">
        <v>40</v>
      </c>
      <c r="B64" s="13"/>
      <c r="C64" s="13"/>
      <c r="D64" s="14" t="s">
        <v>3</v>
      </c>
      <c r="E64" s="15" t="s">
        <v>115</v>
      </c>
      <c r="F64" s="15" t="s">
        <v>19</v>
      </c>
      <c r="G64" s="15" t="s">
        <v>115</v>
      </c>
    </row>
    <row r="65" spans="1:7" s="12" customFormat="1" ht="15">
      <c r="A65" s="16"/>
      <c r="B65" s="17" t="s">
        <v>116</v>
      </c>
      <c r="C65" s="18"/>
      <c r="D65" s="19" t="s">
        <v>117</v>
      </c>
      <c r="E65" s="20" t="s">
        <v>118</v>
      </c>
      <c r="F65" s="20" t="s">
        <v>19</v>
      </c>
      <c r="G65" s="20" t="s">
        <v>118</v>
      </c>
    </row>
    <row r="66" spans="1:7" s="12" customFormat="1" ht="12.75">
      <c r="A66" s="21"/>
      <c r="B66" s="21"/>
      <c r="C66" s="17" t="s">
        <v>82</v>
      </c>
      <c r="D66" s="19" t="s">
        <v>16</v>
      </c>
      <c r="E66" s="20" t="s">
        <v>266</v>
      </c>
      <c r="F66" s="20" t="s">
        <v>357</v>
      </c>
      <c r="G66" s="20" t="s">
        <v>19</v>
      </c>
    </row>
    <row r="67" spans="1:7" s="12" customFormat="1" ht="12.75">
      <c r="A67" s="21"/>
      <c r="B67" s="21"/>
      <c r="C67" s="17" t="s">
        <v>94</v>
      </c>
      <c r="D67" s="19" t="s">
        <v>95</v>
      </c>
      <c r="E67" s="20" t="s">
        <v>358</v>
      </c>
      <c r="F67" s="20" t="s">
        <v>266</v>
      </c>
      <c r="G67" s="20" t="s">
        <v>359</v>
      </c>
    </row>
    <row r="68" spans="1:7" s="12" customFormat="1" ht="15">
      <c r="A68" s="16"/>
      <c r="B68" s="17" t="s">
        <v>41</v>
      </c>
      <c r="C68" s="18"/>
      <c r="D68" s="19" t="s">
        <v>18</v>
      </c>
      <c r="E68" s="20" t="s">
        <v>360</v>
      </c>
      <c r="F68" s="20" t="s">
        <v>19</v>
      </c>
      <c r="G68" s="20" t="s">
        <v>360</v>
      </c>
    </row>
    <row r="69" spans="1:7" s="12" customFormat="1" ht="12.75">
      <c r="A69" s="21"/>
      <c r="B69" s="21"/>
      <c r="C69" s="17" t="s">
        <v>87</v>
      </c>
      <c r="D69" s="19" t="s">
        <v>88</v>
      </c>
      <c r="E69" s="20" t="s">
        <v>112</v>
      </c>
      <c r="F69" s="20" t="s">
        <v>361</v>
      </c>
      <c r="G69" s="20" t="s">
        <v>362</v>
      </c>
    </row>
    <row r="70" spans="1:7" s="12" customFormat="1" ht="12.75">
      <c r="A70" s="21"/>
      <c r="B70" s="21"/>
      <c r="C70" s="17" t="s">
        <v>89</v>
      </c>
      <c r="D70" s="19" t="s">
        <v>90</v>
      </c>
      <c r="E70" s="20" t="s">
        <v>363</v>
      </c>
      <c r="F70" s="20" t="s">
        <v>364</v>
      </c>
      <c r="G70" s="20" t="s">
        <v>19</v>
      </c>
    </row>
    <row r="71" spans="1:7" s="12" customFormat="1" ht="12.75">
      <c r="A71" s="21"/>
      <c r="B71" s="21"/>
      <c r="C71" s="17" t="s">
        <v>104</v>
      </c>
      <c r="D71" s="19" t="s">
        <v>105</v>
      </c>
      <c r="E71" s="20" t="s">
        <v>284</v>
      </c>
      <c r="F71" s="20" t="s">
        <v>365</v>
      </c>
      <c r="G71" s="20" t="s">
        <v>366</v>
      </c>
    </row>
    <row r="72" spans="1:7" s="12" customFormat="1" ht="12.75">
      <c r="A72" s="21"/>
      <c r="B72" s="21"/>
      <c r="C72" s="17" t="s">
        <v>82</v>
      </c>
      <c r="D72" s="19" t="s">
        <v>16</v>
      </c>
      <c r="E72" s="20" t="s">
        <v>367</v>
      </c>
      <c r="F72" s="20" t="s">
        <v>27</v>
      </c>
      <c r="G72" s="20" t="s">
        <v>368</v>
      </c>
    </row>
    <row r="73" spans="1:7" s="12" customFormat="1" ht="12.75">
      <c r="A73" s="21"/>
      <c r="B73" s="21"/>
      <c r="C73" s="17" t="s">
        <v>59</v>
      </c>
      <c r="D73" s="19" t="s">
        <v>17</v>
      </c>
      <c r="E73" s="20" t="s">
        <v>369</v>
      </c>
      <c r="F73" s="20" t="s">
        <v>370</v>
      </c>
      <c r="G73" s="20" t="s">
        <v>371</v>
      </c>
    </row>
    <row r="74" spans="1:7" s="12" customFormat="1" ht="12.75">
      <c r="A74" s="13" t="s">
        <v>120</v>
      </c>
      <c r="B74" s="13"/>
      <c r="C74" s="13"/>
      <c r="D74" s="14" t="s">
        <v>121</v>
      </c>
      <c r="E74" s="15" t="s">
        <v>123</v>
      </c>
      <c r="F74" s="15" t="s">
        <v>19</v>
      </c>
      <c r="G74" s="15" t="s">
        <v>123</v>
      </c>
    </row>
    <row r="75" spans="1:7" s="12" customFormat="1" ht="15">
      <c r="A75" s="16"/>
      <c r="B75" s="17" t="s">
        <v>124</v>
      </c>
      <c r="C75" s="18"/>
      <c r="D75" s="19" t="s">
        <v>18</v>
      </c>
      <c r="E75" s="20" t="s">
        <v>123</v>
      </c>
      <c r="F75" s="20" t="s">
        <v>19</v>
      </c>
      <c r="G75" s="20" t="s">
        <v>123</v>
      </c>
    </row>
    <row r="76" spans="1:7" s="12" customFormat="1" ht="12.75">
      <c r="A76" s="21"/>
      <c r="B76" s="21"/>
      <c r="C76" s="17" t="s">
        <v>59</v>
      </c>
      <c r="D76" s="19" t="s">
        <v>17</v>
      </c>
      <c r="E76" s="20" t="s">
        <v>372</v>
      </c>
      <c r="F76" s="20" t="s">
        <v>46</v>
      </c>
      <c r="G76" s="20" t="s">
        <v>373</v>
      </c>
    </row>
    <row r="77" spans="1:7" s="12" customFormat="1" ht="12.75">
      <c r="A77" s="21"/>
      <c r="B77" s="21"/>
      <c r="C77" s="17" t="s">
        <v>119</v>
      </c>
      <c r="D77" s="19" t="s">
        <v>45</v>
      </c>
      <c r="E77" s="20" t="s">
        <v>189</v>
      </c>
      <c r="F77" s="20" t="s">
        <v>122</v>
      </c>
      <c r="G77" s="20" t="s">
        <v>374</v>
      </c>
    </row>
    <row r="78" spans="1:7" s="12" customFormat="1" ht="5.25" customHeight="1">
      <c r="A78" s="200"/>
      <c r="B78" s="200"/>
      <c r="C78" s="200"/>
      <c r="D78" s="201"/>
      <c r="E78" s="201"/>
      <c r="F78" s="201"/>
      <c r="G78" s="201"/>
    </row>
    <row r="79" spans="1:7" s="12" customFormat="1" ht="16.5" customHeight="1">
      <c r="A79" s="202" t="s">
        <v>42</v>
      </c>
      <c r="B79" s="202"/>
      <c r="C79" s="202"/>
      <c r="D79" s="202"/>
      <c r="E79" s="22" t="s">
        <v>125</v>
      </c>
      <c r="F79" s="22" t="s">
        <v>19</v>
      </c>
      <c r="G79" s="22" t="s">
        <v>125</v>
      </c>
    </row>
    <row r="80" spans="1:7" s="7" customFormat="1" ht="23.25" customHeight="1">
      <c r="A80" s="203" t="s">
        <v>4</v>
      </c>
      <c r="B80" s="203"/>
      <c r="C80" s="203"/>
      <c r="D80" s="23"/>
      <c r="E80" s="24"/>
      <c r="F80" s="24"/>
      <c r="G80" s="24"/>
    </row>
    <row r="81" spans="1:7" s="7" customFormat="1" ht="21" customHeight="1">
      <c r="A81" s="25" t="s">
        <v>126</v>
      </c>
      <c r="B81" s="26" t="s">
        <v>127</v>
      </c>
      <c r="C81" s="27"/>
      <c r="D81" s="28"/>
      <c r="E81" s="29">
        <f>E83+E86+E87+E88+E89</f>
        <v>19095973.07</v>
      </c>
      <c r="F81" s="29">
        <f>F83+F86+F87+F88+F89</f>
        <v>-7000</v>
      </c>
      <c r="G81" s="30">
        <f>G83+G86+G87+G88+G89</f>
        <v>19088973.07</v>
      </c>
    </row>
    <row r="82" spans="1:7" s="7" customFormat="1" ht="12.75">
      <c r="A82" s="25"/>
      <c r="B82" s="27" t="s">
        <v>128</v>
      </c>
      <c r="C82" s="31"/>
      <c r="D82" s="26"/>
      <c r="E82" s="27"/>
      <c r="F82" s="32"/>
      <c r="G82" s="32"/>
    </row>
    <row r="83" spans="1:7" s="7" customFormat="1" ht="15.75" customHeight="1">
      <c r="A83" s="25"/>
      <c r="B83" s="26" t="s">
        <v>129</v>
      </c>
      <c r="C83" s="189" t="s">
        <v>130</v>
      </c>
      <c r="D83" s="190"/>
      <c r="E83" s="29">
        <f>E84+E85</f>
        <v>12367065.75</v>
      </c>
      <c r="F83" s="29">
        <f>F84+F85</f>
        <v>-9500</v>
      </c>
      <c r="G83" s="30">
        <f>G84+G85</f>
        <v>12357565.75</v>
      </c>
    </row>
    <row r="84" spans="1:7" s="7" customFormat="1" ht="16.5" customHeight="1">
      <c r="A84" s="25"/>
      <c r="B84" s="26"/>
      <c r="C84" s="189" t="s">
        <v>131</v>
      </c>
      <c r="D84" s="190"/>
      <c r="E84" s="29">
        <v>7627961.03</v>
      </c>
      <c r="F84" s="33">
        <v>-25759</v>
      </c>
      <c r="G84" s="33">
        <f>E84+F84</f>
        <v>7602202.03</v>
      </c>
    </row>
    <row r="85" spans="1:7" s="7" customFormat="1" ht="16.5" customHeight="1">
      <c r="A85" s="25"/>
      <c r="B85" s="26"/>
      <c r="C85" s="189" t="s">
        <v>132</v>
      </c>
      <c r="D85" s="190"/>
      <c r="E85" s="29">
        <v>4739104.72</v>
      </c>
      <c r="F85" s="33">
        <v>16259</v>
      </c>
      <c r="G85" s="33">
        <f aca="true" t="shared" si="0" ref="G85:G93">E85+F85</f>
        <v>4755363.72</v>
      </c>
    </row>
    <row r="86" spans="1:7" s="7" customFormat="1" ht="15.75" customHeight="1">
      <c r="A86" s="25"/>
      <c r="B86" s="26" t="s">
        <v>133</v>
      </c>
      <c r="C86" s="189" t="s">
        <v>134</v>
      </c>
      <c r="D86" s="190"/>
      <c r="E86" s="29">
        <v>4352350</v>
      </c>
      <c r="F86" s="33"/>
      <c r="G86" s="33">
        <f t="shared" si="0"/>
        <v>4352350</v>
      </c>
    </row>
    <row r="87" spans="1:7" s="7" customFormat="1" ht="16.5" customHeight="1">
      <c r="A87" s="26"/>
      <c r="B87" s="26" t="s">
        <v>135</v>
      </c>
      <c r="C87" s="189" t="s">
        <v>136</v>
      </c>
      <c r="D87" s="190"/>
      <c r="E87" s="29">
        <v>1956880.85</v>
      </c>
      <c r="F87" s="33">
        <v>2500</v>
      </c>
      <c r="G87" s="33">
        <f t="shared" si="0"/>
        <v>1959380.85</v>
      </c>
    </row>
    <row r="88" spans="1:7" s="7" customFormat="1" ht="30" customHeight="1">
      <c r="A88" s="26"/>
      <c r="B88" s="26" t="s">
        <v>137</v>
      </c>
      <c r="C88" s="189" t="s">
        <v>138</v>
      </c>
      <c r="D88" s="190"/>
      <c r="E88" s="29">
        <v>84051.47</v>
      </c>
      <c r="F88" s="33"/>
      <c r="G88" s="33">
        <f t="shared" si="0"/>
        <v>84051.47</v>
      </c>
    </row>
    <row r="89" spans="1:7" s="7" customFormat="1" ht="17.25" customHeight="1">
      <c r="A89" s="26"/>
      <c r="B89" s="26" t="s">
        <v>139</v>
      </c>
      <c r="C89" s="189" t="s">
        <v>140</v>
      </c>
      <c r="D89" s="190"/>
      <c r="E89" s="29">
        <v>335625</v>
      </c>
      <c r="F89" s="33"/>
      <c r="G89" s="33">
        <f t="shared" si="0"/>
        <v>335625</v>
      </c>
    </row>
    <row r="90" spans="1:7" s="7" customFormat="1" ht="17.25" customHeight="1">
      <c r="A90" s="27"/>
      <c r="B90" s="31"/>
      <c r="C90" s="31"/>
      <c r="D90" s="120"/>
      <c r="E90" s="35"/>
      <c r="F90" s="34"/>
      <c r="G90" s="34"/>
    </row>
    <row r="91" spans="1:7" s="7" customFormat="1" ht="17.25" customHeight="1">
      <c r="A91" s="25" t="s">
        <v>141</v>
      </c>
      <c r="B91" s="27" t="s">
        <v>142</v>
      </c>
      <c r="C91" s="31"/>
      <c r="D91" s="35"/>
      <c r="E91" s="29">
        <v>2616751</v>
      </c>
      <c r="F91" s="34">
        <v>7000</v>
      </c>
      <c r="G91" s="34">
        <f t="shared" si="0"/>
        <v>2623751</v>
      </c>
    </row>
    <row r="92" spans="1:7" s="7" customFormat="1" ht="12.75">
      <c r="A92" s="26"/>
      <c r="B92" s="119" t="s">
        <v>4</v>
      </c>
      <c r="C92" s="121"/>
      <c r="D92" s="36"/>
      <c r="E92" s="27"/>
      <c r="F92" s="34"/>
      <c r="G92" s="34"/>
    </row>
    <row r="93" spans="1:7" s="7" customFormat="1" ht="27.75" customHeight="1">
      <c r="A93" s="26"/>
      <c r="B93" s="189" t="s">
        <v>143</v>
      </c>
      <c r="C93" s="197"/>
      <c r="D93" s="190"/>
      <c r="E93" s="29">
        <v>116372</v>
      </c>
      <c r="F93" s="33"/>
      <c r="G93" s="33">
        <f t="shared" si="0"/>
        <v>116372</v>
      </c>
    </row>
    <row r="94" spans="1:7" s="7" customFormat="1" ht="12.75">
      <c r="A94" s="37"/>
      <c r="B94" s="31"/>
      <c r="C94" s="31"/>
      <c r="D94" s="31"/>
      <c r="E94" s="31"/>
      <c r="F94" s="38"/>
      <c r="G94" s="38"/>
    </row>
    <row r="95" spans="1:7" s="7" customFormat="1" ht="12.75">
      <c r="A95" s="26" t="s">
        <v>144</v>
      </c>
      <c r="B95" s="27" t="s">
        <v>145</v>
      </c>
      <c r="C95" s="31"/>
      <c r="D95" s="39"/>
      <c r="E95" s="31"/>
      <c r="F95" s="32"/>
      <c r="G95" s="32"/>
    </row>
    <row r="96" spans="1:7" s="7" customFormat="1" ht="22.5">
      <c r="A96" s="26"/>
      <c r="B96" s="40" t="s">
        <v>146</v>
      </c>
      <c r="C96" s="41" t="s">
        <v>147</v>
      </c>
      <c r="D96" s="31"/>
      <c r="E96" s="42" t="s">
        <v>12</v>
      </c>
      <c r="F96" s="43" t="s">
        <v>5</v>
      </c>
      <c r="G96" s="43" t="s">
        <v>148</v>
      </c>
    </row>
    <row r="97" spans="1:7" s="7" customFormat="1" ht="12.75" hidden="1">
      <c r="A97" s="26"/>
      <c r="B97" s="44" t="s">
        <v>149</v>
      </c>
      <c r="C97" s="41" t="s">
        <v>150</v>
      </c>
      <c r="D97" s="31"/>
      <c r="E97" s="45">
        <v>71500</v>
      </c>
      <c r="F97" s="33"/>
      <c r="G97" s="33">
        <f>F97+E97</f>
        <v>71500</v>
      </c>
    </row>
    <row r="98" spans="1:7" s="7" customFormat="1" ht="12.75" customHeight="1" hidden="1">
      <c r="A98" s="26"/>
      <c r="B98" s="46">
        <v>60014</v>
      </c>
      <c r="C98" s="189" t="s">
        <v>151</v>
      </c>
      <c r="D98" s="190"/>
      <c r="E98" s="45">
        <v>15750</v>
      </c>
      <c r="F98" s="33"/>
      <c r="G98" s="33">
        <f>F98+E98</f>
        <v>15750</v>
      </c>
    </row>
    <row r="99" spans="1:7" s="7" customFormat="1" ht="12.75" customHeight="1" hidden="1">
      <c r="A99" s="26"/>
      <c r="B99" s="36">
        <v>60016</v>
      </c>
      <c r="C99" s="189" t="s">
        <v>152</v>
      </c>
      <c r="D99" s="190"/>
      <c r="E99" s="29">
        <v>13588</v>
      </c>
      <c r="F99" s="33"/>
      <c r="G99" s="33">
        <f>E99+F99</f>
        <v>13588</v>
      </c>
    </row>
    <row r="100" spans="1:7" s="7" customFormat="1" ht="12.75" customHeight="1" hidden="1">
      <c r="A100" s="26"/>
      <c r="B100" s="36">
        <v>60016</v>
      </c>
      <c r="C100" s="189" t="s">
        <v>153</v>
      </c>
      <c r="D100" s="190"/>
      <c r="E100" s="29">
        <v>15142</v>
      </c>
      <c r="F100" s="33"/>
      <c r="G100" s="33">
        <f>E100+F100</f>
        <v>15142</v>
      </c>
    </row>
    <row r="101" spans="1:7" s="7" customFormat="1" ht="12.75" customHeight="1" hidden="1">
      <c r="A101" s="26"/>
      <c r="B101" s="36">
        <v>60016</v>
      </c>
      <c r="C101" s="189" t="s">
        <v>154</v>
      </c>
      <c r="D101" s="190"/>
      <c r="E101" s="29">
        <v>5000</v>
      </c>
      <c r="F101" s="33"/>
      <c r="G101" s="33">
        <f>E101+F101</f>
        <v>5000</v>
      </c>
    </row>
    <row r="102" spans="1:7" s="7" customFormat="1" ht="12.75" customHeight="1" hidden="1">
      <c r="A102" s="26"/>
      <c r="B102" s="36">
        <v>60016</v>
      </c>
      <c r="C102" s="189" t="s">
        <v>155</v>
      </c>
      <c r="D102" s="190"/>
      <c r="E102" s="29">
        <v>487742</v>
      </c>
      <c r="F102" s="33"/>
      <c r="G102" s="33">
        <f>E102+F102</f>
        <v>487742</v>
      </c>
    </row>
    <row r="103" spans="1:7" s="7" customFormat="1" ht="12.75" customHeight="1" hidden="1">
      <c r="A103" s="26"/>
      <c r="B103" s="36">
        <v>60016</v>
      </c>
      <c r="C103" s="189" t="s">
        <v>156</v>
      </c>
      <c r="D103" s="190"/>
      <c r="E103" s="29">
        <v>11580</v>
      </c>
      <c r="F103" s="33"/>
      <c r="G103" s="33">
        <f>E103+F103</f>
        <v>11580</v>
      </c>
    </row>
    <row r="104" spans="1:7" s="7" customFormat="1" ht="12.75" customHeight="1" hidden="1">
      <c r="A104" s="26"/>
      <c r="B104" s="36">
        <v>60016</v>
      </c>
      <c r="C104" s="189" t="s">
        <v>157</v>
      </c>
      <c r="D104" s="190"/>
      <c r="E104" s="29">
        <v>5795</v>
      </c>
      <c r="F104" s="33"/>
      <c r="G104" s="33">
        <f>E104+F104</f>
        <v>5795</v>
      </c>
    </row>
    <row r="105" spans="1:7" s="7" customFormat="1" ht="12.75" customHeight="1" hidden="1">
      <c r="A105" s="26"/>
      <c r="B105" s="36">
        <v>60016</v>
      </c>
      <c r="C105" s="189" t="s">
        <v>158</v>
      </c>
      <c r="D105" s="190"/>
      <c r="E105" s="29">
        <v>4770</v>
      </c>
      <c r="F105" s="33"/>
      <c r="G105" s="33">
        <f>E105+F105</f>
        <v>4770</v>
      </c>
    </row>
    <row r="106" spans="1:7" s="7" customFormat="1" ht="12.75" customHeight="1" hidden="1">
      <c r="A106" s="26"/>
      <c r="B106" s="36">
        <v>60016</v>
      </c>
      <c r="C106" s="189" t="s">
        <v>159</v>
      </c>
      <c r="D106" s="190"/>
      <c r="E106" s="29">
        <v>86000</v>
      </c>
      <c r="F106" s="33"/>
      <c r="G106" s="33">
        <f>E106+F106</f>
        <v>86000</v>
      </c>
    </row>
    <row r="107" spans="1:7" s="7" customFormat="1" ht="37.5" customHeight="1" hidden="1">
      <c r="A107" s="26"/>
      <c r="B107" s="36">
        <v>60016</v>
      </c>
      <c r="C107" s="189" t="s">
        <v>160</v>
      </c>
      <c r="D107" s="190"/>
      <c r="E107" s="29">
        <v>575184</v>
      </c>
      <c r="F107" s="33"/>
      <c r="G107" s="33">
        <f>E107+F107</f>
        <v>575184</v>
      </c>
    </row>
    <row r="108" spans="1:7" s="7" customFormat="1" ht="33" customHeight="1" hidden="1">
      <c r="A108" s="26"/>
      <c r="B108" s="36">
        <v>60016</v>
      </c>
      <c r="C108" s="189" t="s">
        <v>187</v>
      </c>
      <c r="D108" s="190"/>
      <c r="E108" s="29">
        <v>12000</v>
      </c>
      <c r="F108" s="33"/>
      <c r="G108" s="33">
        <f>E108+F108</f>
        <v>12000</v>
      </c>
    </row>
    <row r="109" spans="1:7" s="7" customFormat="1" ht="12.75" customHeight="1" hidden="1">
      <c r="A109" s="26"/>
      <c r="B109" s="36">
        <v>60016</v>
      </c>
      <c r="C109" s="189" t="s">
        <v>161</v>
      </c>
      <c r="D109" s="190"/>
      <c r="E109" s="29">
        <v>52000</v>
      </c>
      <c r="F109" s="33"/>
      <c r="G109" s="33">
        <f aca="true" t="shared" si="1" ref="G109:G134">E109+F109</f>
        <v>52000</v>
      </c>
    </row>
    <row r="110" spans="1:7" s="7" customFormat="1" ht="12.75" customHeight="1" hidden="1">
      <c r="A110" s="26"/>
      <c r="B110" s="36">
        <v>63095</v>
      </c>
      <c r="C110" s="189" t="s">
        <v>162</v>
      </c>
      <c r="D110" s="190"/>
      <c r="E110" s="29">
        <v>46834</v>
      </c>
      <c r="F110" s="33"/>
      <c r="G110" s="33">
        <f t="shared" si="1"/>
        <v>46834</v>
      </c>
    </row>
    <row r="111" spans="1:7" s="7" customFormat="1" ht="12.75" customHeight="1" hidden="1">
      <c r="A111" s="26"/>
      <c r="B111" s="36">
        <v>70005</v>
      </c>
      <c r="C111" s="189" t="s">
        <v>163</v>
      </c>
      <c r="D111" s="190"/>
      <c r="E111" s="29">
        <v>443184</v>
      </c>
      <c r="F111" s="33"/>
      <c r="G111" s="33">
        <f t="shared" si="1"/>
        <v>443184</v>
      </c>
    </row>
    <row r="112" spans="1:7" s="7" customFormat="1" ht="15" customHeight="1" hidden="1">
      <c r="A112" s="26"/>
      <c r="B112" s="36">
        <v>7005</v>
      </c>
      <c r="C112" s="189" t="s">
        <v>164</v>
      </c>
      <c r="D112" s="190"/>
      <c r="E112" s="29">
        <v>70000</v>
      </c>
      <c r="F112" s="33"/>
      <c r="G112" s="33">
        <f t="shared" si="1"/>
        <v>70000</v>
      </c>
    </row>
    <row r="113" spans="1:7" s="7" customFormat="1" ht="15" customHeight="1" hidden="1">
      <c r="A113" s="26"/>
      <c r="B113" s="36">
        <v>75023</v>
      </c>
      <c r="C113" s="189" t="s">
        <v>165</v>
      </c>
      <c r="D113" s="190"/>
      <c r="E113" s="29">
        <v>31850</v>
      </c>
      <c r="F113" s="33"/>
      <c r="G113" s="33">
        <f t="shared" si="1"/>
        <v>31850</v>
      </c>
    </row>
    <row r="114" spans="1:7" s="7" customFormat="1" ht="15" customHeight="1" hidden="1">
      <c r="A114" s="26"/>
      <c r="B114" s="36">
        <v>75095</v>
      </c>
      <c r="C114" s="189" t="s">
        <v>166</v>
      </c>
      <c r="D114" s="190"/>
      <c r="E114" s="29">
        <v>4500</v>
      </c>
      <c r="F114" s="47"/>
      <c r="G114" s="33">
        <f t="shared" si="1"/>
        <v>4500</v>
      </c>
    </row>
    <row r="115" spans="1:7" s="7" customFormat="1" ht="12.75" customHeight="1" hidden="1">
      <c r="A115" s="26"/>
      <c r="B115" s="36">
        <v>75412</v>
      </c>
      <c r="C115" s="189" t="s">
        <v>167</v>
      </c>
      <c r="D115" s="190"/>
      <c r="E115" s="29">
        <v>12000</v>
      </c>
      <c r="F115" s="33"/>
      <c r="G115" s="33">
        <f t="shared" si="1"/>
        <v>12000</v>
      </c>
    </row>
    <row r="116" spans="1:7" s="7" customFormat="1" ht="15" customHeight="1" hidden="1">
      <c r="A116" s="26"/>
      <c r="B116" s="36">
        <v>75412</v>
      </c>
      <c r="C116" s="189" t="s">
        <v>168</v>
      </c>
      <c r="D116" s="190"/>
      <c r="E116" s="29">
        <v>2500</v>
      </c>
      <c r="F116" s="33"/>
      <c r="G116" s="33">
        <f t="shared" si="1"/>
        <v>2500</v>
      </c>
    </row>
    <row r="117" spans="1:7" s="7" customFormat="1" ht="15" customHeight="1" hidden="1">
      <c r="A117" s="26"/>
      <c r="B117" s="36">
        <v>75412</v>
      </c>
      <c r="C117" s="189" t="s">
        <v>169</v>
      </c>
      <c r="D117" s="190"/>
      <c r="E117" s="29">
        <v>5000</v>
      </c>
      <c r="F117" s="47"/>
      <c r="G117" s="33">
        <f t="shared" si="1"/>
        <v>5000</v>
      </c>
    </row>
    <row r="118" spans="1:7" s="7" customFormat="1" ht="18.75" customHeight="1" hidden="1">
      <c r="A118" s="26"/>
      <c r="B118" s="36">
        <v>75412</v>
      </c>
      <c r="C118" s="189" t="s">
        <v>170</v>
      </c>
      <c r="D118" s="190"/>
      <c r="E118" s="29">
        <v>16394</v>
      </c>
      <c r="F118" s="33"/>
      <c r="G118" s="33">
        <f t="shared" si="1"/>
        <v>16394</v>
      </c>
    </row>
    <row r="119" spans="1:7" s="7" customFormat="1" ht="15" customHeight="1" hidden="1">
      <c r="A119" s="26"/>
      <c r="B119" s="36">
        <v>80104</v>
      </c>
      <c r="C119" s="189" t="s">
        <v>171</v>
      </c>
      <c r="D119" s="190"/>
      <c r="E119" s="29">
        <v>56000</v>
      </c>
      <c r="F119" s="33"/>
      <c r="G119" s="33">
        <f t="shared" si="1"/>
        <v>56000</v>
      </c>
    </row>
    <row r="120" spans="1:7" s="7" customFormat="1" ht="15" customHeight="1" hidden="1">
      <c r="A120" s="26"/>
      <c r="B120" s="36">
        <v>90004</v>
      </c>
      <c r="C120" s="189" t="s">
        <v>172</v>
      </c>
      <c r="D120" s="190"/>
      <c r="E120" s="29">
        <v>15431</v>
      </c>
      <c r="F120" s="33"/>
      <c r="G120" s="33">
        <f t="shared" si="1"/>
        <v>15431</v>
      </c>
    </row>
    <row r="121" spans="1:7" s="7" customFormat="1" ht="15" customHeight="1" hidden="1">
      <c r="A121" s="26"/>
      <c r="B121" s="36">
        <v>90013</v>
      </c>
      <c r="C121" s="189" t="s">
        <v>173</v>
      </c>
      <c r="D121" s="190"/>
      <c r="E121" s="29">
        <v>67820</v>
      </c>
      <c r="F121" s="33"/>
      <c r="G121" s="33">
        <f t="shared" si="1"/>
        <v>67820</v>
      </c>
    </row>
    <row r="122" spans="1:7" s="7" customFormat="1" ht="15" customHeight="1" hidden="1">
      <c r="A122" s="26"/>
      <c r="B122" s="36">
        <v>90015</v>
      </c>
      <c r="C122" s="189" t="s">
        <v>174</v>
      </c>
      <c r="D122" s="190"/>
      <c r="E122" s="29">
        <v>4000</v>
      </c>
      <c r="F122" s="33"/>
      <c r="G122" s="33">
        <f t="shared" si="1"/>
        <v>4000</v>
      </c>
    </row>
    <row r="123" spans="1:7" s="7" customFormat="1" ht="15" customHeight="1" hidden="1">
      <c r="A123" s="26"/>
      <c r="B123" s="36">
        <v>90017</v>
      </c>
      <c r="C123" s="189" t="s">
        <v>175</v>
      </c>
      <c r="D123" s="190"/>
      <c r="E123" s="29">
        <v>187150</v>
      </c>
      <c r="F123" s="33"/>
      <c r="G123" s="33">
        <f t="shared" si="1"/>
        <v>187150</v>
      </c>
    </row>
    <row r="124" spans="1:7" s="7" customFormat="1" ht="15" customHeight="1" hidden="1">
      <c r="A124" s="26"/>
      <c r="B124" s="36">
        <v>92114</v>
      </c>
      <c r="C124" s="189" t="s">
        <v>186</v>
      </c>
      <c r="D124" s="190"/>
      <c r="E124" s="29">
        <v>15375</v>
      </c>
      <c r="F124" s="33"/>
      <c r="G124" s="33">
        <f t="shared" si="1"/>
        <v>15375</v>
      </c>
    </row>
    <row r="125" spans="1:7" s="7" customFormat="1" ht="25.5" customHeight="1" hidden="1">
      <c r="A125" s="26"/>
      <c r="B125" s="36">
        <v>92114</v>
      </c>
      <c r="C125" s="189" t="s">
        <v>176</v>
      </c>
      <c r="D125" s="190"/>
      <c r="E125" s="29">
        <v>70000</v>
      </c>
      <c r="F125" s="33"/>
      <c r="G125" s="33">
        <f>E125+F125</f>
        <v>70000</v>
      </c>
    </row>
    <row r="126" spans="1:7" s="7" customFormat="1" ht="30" customHeight="1">
      <c r="A126" s="26"/>
      <c r="B126" s="36">
        <v>92695</v>
      </c>
      <c r="C126" s="189" t="s">
        <v>190</v>
      </c>
      <c r="D126" s="190"/>
      <c r="E126" s="29">
        <v>15000</v>
      </c>
      <c r="F126" s="33">
        <v>7000</v>
      </c>
      <c r="G126" s="33">
        <f>E126+F126</f>
        <v>22000</v>
      </c>
    </row>
    <row r="127" spans="1:7" s="7" customFormat="1" ht="34.5" customHeight="1" hidden="1">
      <c r="A127" s="26"/>
      <c r="B127" s="36">
        <v>92695</v>
      </c>
      <c r="C127" s="189" t="s">
        <v>185</v>
      </c>
      <c r="D127" s="190"/>
      <c r="E127" s="29">
        <v>18330</v>
      </c>
      <c r="F127" s="33"/>
      <c r="G127" s="33">
        <f t="shared" si="1"/>
        <v>18330</v>
      </c>
    </row>
    <row r="128" spans="1:7" s="7" customFormat="1" ht="15" customHeight="1" hidden="1">
      <c r="A128" s="26"/>
      <c r="B128" s="36">
        <v>92695</v>
      </c>
      <c r="C128" s="189" t="s">
        <v>177</v>
      </c>
      <c r="D128" s="190"/>
      <c r="E128" s="29">
        <v>48312</v>
      </c>
      <c r="F128" s="33"/>
      <c r="G128" s="33">
        <f t="shared" si="1"/>
        <v>48312</v>
      </c>
    </row>
    <row r="129" spans="1:7" s="7" customFormat="1" ht="15" customHeight="1" hidden="1">
      <c r="A129" s="26"/>
      <c r="B129" s="36">
        <v>92695</v>
      </c>
      <c r="C129" s="189" t="s">
        <v>178</v>
      </c>
      <c r="D129" s="190"/>
      <c r="E129" s="29">
        <v>10470</v>
      </c>
      <c r="F129" s="32"/>
      <c r="G129" s="33">
        <f t="shared" si="1"/>
        <v>10470</v>
      </c>
    </row>
    <row r="130" spans="1:7" s="7" customFormat="1" ht="15" customHeight="1" hidden="1">
      <c r="A130" s="26"/>
      <c r="B130" s="36">
        <v>92695</v>
      </c>
      <c r="C130" s="189" t="s">
        <v>179</v>
      </c>
      <c r="D130" s="190"/>
      <c r="E130" s="29">
        <v>11705</v>
      </c>
      <c r="F130" s="33"/>
      <c r="G130" s="33">
        <f t="shared" si="1"/>
        <v>11705</v>
      </c>
    </row>
    <row r="131" spans="1:7" s="7" customFormat="1" ht="36" customHeight="1" hidden="1">
      <c r="A131" s="26"/>
      <c r="B131" s="48">
        <v>92695</v>
      </c>
      <c r="C131" s="193" t="s">
        <v>180</v>
      </c>
      <c r="D131" s="194"/>
      <c r="E131" s="33">
        <v>5000</v>
      </c>
      <c r="F131" s="33"/>
      <c r="G131" s="33">
        <f t="shared" si="1"/>
        <v>5000</v>
      </c>
    </row>
    <row r="132" spans="1:7" s="7" customFormat="1" ht="15" customHeight="1" hidden="1">
      <c r="A132" s="26"/>
      <c r="B132" s="48">
        <v>92695</v>
      </c>
      <c r="C132" s="193" t="s">
        <v>181</v>
      </c>
      <c r="D132" s="194"/>
      <c r="E132" s="33">
        <v>5867</v>
      </c>
      <c r="F132" s="33"/>
      <c r="G132" s="33">
        <f t="shared" si="1"/>
        <v>5867</v>
      </c>
    </row>
    <row r="133" spans="1:7" s="7" customFormat="1" ht="15" customHeight="1" hidden="1">
      <c r="A133" s="26"/>
      <c r="B133" s="48">
        <v>92695</v>
      </c>
      <c r="C133" s="193" t="s">
        <v>182</v>
      </c>
      <c r="D133" s="194"/>
      <c r="E133" s="33">
        <v>3600</v>
      </c>
      <c r="F133" s="33"/>
      <c r="G133" s="33">
        <f t="shared" si="1"/>
        <v>3600</v>
      </c>
    </row>
    <row r="134" spans="1:7" s="7" customFormat="1" ht="15" customHeight="1" hidden="1">
      <c r="A134" s="26"/>
      <c r="B134" s="48">
        <v>92695</v>
      </c>
      <c r="C134" s="193" t="s">
        <v>183</v>
      </c>
      <c r="D134" s="194"/>
      <c r="E134" s="33">
        <v>984</v>
      </c>
      <c r="F134" s="33"/>
      <c r="G134" s="33">
        <f t="shared" si="1"/>
        <v>984</v>
      </c>
    </row>
    <row r="135" spans="1:7" s="7" customFormat="1" ht="15" customHeight="1" hidden="1">
      <c r="A135" s="26"/>
      <c r="B135" s="49">
        <v>92695</v>
      </c>
      <c r="C135" s="195" t="s">
        <v>184</v>
      </c>
      <c r="D135" s="196"/>
      <c r="E135" s="50">
        <v>93394</v>
      </c>
      <c r="F135" s="34"/>
      <c r="G135" s="34">
        <f>E135+F135</f>
        <v>93394</v>
      </c>
    </row>
    <row r="136" spans="1:7" s="7" customFormat="1" ht="12.75">
      <c r="A136" s="51"/>
      <c r="B136" s="118" t="s">
        <v>6</v>
      </c>
      <c r="C136" s="191"/>
      <c r="D136" s="192"/>
      <c r="E136" s="52">
        <f>SUM(E97:E135)</f>
        <v>2616751</v>
      </c>
      <c r="F136" s="52">
        <f>SUM(F97:F135)</f>
        <v>7000</v>
      </c>
      <c r="G136" s="52">
        <f>SUM(G97:G135)</f>
        <v>2623751</v>
      </c>
    </row>
    <row r="137" ht="18" customHeight="1"/>
    <row r="138" spans="5:7" ht="13.5" customHeight="1">
      <c r="E138" s="185" t="s">
        <v>414</v>
      </c>
      <c r="F138" s="186"/>
      <c r="G138" s="187"/>
    </row>
    <row r="139" spans="5:7" ht="15">
      <c r="E139" s="185"/>
      <c r="F139" s="186"/>
      <c r="G139" s="188"/>
    </row>
    <row r="140" spans="5:7" ht="15">
      <c r="E140" s="185" t="s">
        <v>413</v>
      </c>
      <c r="F140" s="186"/>
      <c r="G140" s="187"/>
    </row>
  </sheetData>
  <sheetProtection/>
  <mergeCells count="52">
    <mergeCell ref="A7:G7"/>
    <mergeCell ref="A78:C78"/>
    <mergeCell ref="D78:G78"/>
    <mergeCell ref="A79:D79"/>
    <mergeCell ref="C83:D83"/>
    <mergeCell ref="A80:C80"/>
    <mergeCell ref="C84:D84"/>
    <mergeCell ref="C85:D85"/>
    <mergeCell ref="C86:D86"/>
    <mergeCell ref="C87:D87"/>
    <mergeCell ref="C88:D88"/>
    <mergeCell ref="C89:D89"/>
    <mergeCell ref="B93:D93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9:D109"/>
    <mergeCell ref="C110:D110"/>
    <mergeCell ref="C108:D108"/>
    <mergeCell ref="C111:D111"/>
    <mergeCell ref="C112:D112"/>
    <mergeCell ref="C113:D113"/>
    <mergeCell ref="C114:D114"/>
    <mergeCell ref="C115:D115"/>
    <mergeCell ref="C125:D12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36:D136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</mergeCells>
  <printOptions/>
  <pageMargins left="0.7086614173228347" right="0.2755905511811024" top="0.51" bottom="0.38" header="0.42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65" sqref="A29:B65"/>
    </sheetView>
  </sheetViews>
  <sheetFormatPr defaultColWidth="5.00390625" defaultRowHeight="15"/>
  <cols>
    <col min="1" max="1" width="5.140625" style="0" bestFit="1" customWidth="1"/>
    <col min="2" max="2" width="5.28125" style="0" customWidth="1"/>
    <col min="3" max="3" width="5.00390625" style="0" customWidth="1"/>
    <col min="4" max="4" width="51.00390625" style="0" customWidth="1"/>
    <col min="5" max="5" width="10.57421875" style="0" customWidth="1"/>
    <col min="6" max="6" width="8.7109375" style="0" customWidth="1"/>
    <col min="7" max="7" width="10.8515625" style="0" customWidth="1"/>
    <col min="8" max="8" width="11.28125" style="124" customWidth="1"/>
    <col min="9" max="9" width="9.7109375" style="0" customWidth="1"/>
    <col min="10" max="10" width="12.00390625" style="0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22.5" customHeight="1">
      <c r="E1" s="123"/>
      <c r="F1" s="123"/>
      <c r="G1" s="123" t="s">
        <v>409</v>
      </c>
    </row>
    <row r="2" spans="5:7" ht="15">
      <c r="E2" s="123"/>
      <c r="F2" s="123"/>
      <c r="G2" s="123" t="s">
        <v>376</v>
      </c>
    </row>
    <row r="3" spans="5:7" ht="15">
      <c r="E3" s="123"/>
      <c r="F3" s="123"/>
      <c r="G3" s="123" t="s">
        <v>273</v>
      </c>
    </row>
    <row r="4" spans="5:7" ht="15">
      <c r="E4" s="123"/>
      <c r="F4" s="123"/>
      <c r="G4" s="123" t="s">
        <v>412</v>
      </c>
    </row>
    <row r="5" ht="21.75" customHeight="1"/>
    <row r="6" spans="1:10" ht="15">
      <c r="A6" s="204" t="s">
        <v>377</v>
      </c>
      <c r="B6" s="204"/>
      <c r="C6" s="204"/>
      <c r="D6" s="204"/>
      <c r="E6" s="204"/>
      <c r="F6" s="204"/>
      <c r="G6" s="204"/>
      <c r="H6" s="204"/>
      <c r="I6" s="204"/>
      <c r="J6" s="205"/>
    </row>
    <row r="7" spans="1:10" s="7" customFormat="1" ht="15">
      <c r="A7" s="206" t="s">
        <v>378</v>
      </c>
      <c r="B7" s="207"/>
      <c r="C7" s="207"/>
      <c r="D7" s="207"/>
      <c r="E7" s="207"/>
      <c r="F7" s="207"/>
      <c r="G7" s="207"/>
      <c r="H7" s="208"/>
      <c r="I7" s="208"/>
      <c r="J7" s="208"/>
    </row>
    <row r="8" spans="1:9" ht="15">
      <c r="A8" s="122"/>
      <c r="B8" s="122"/>
      <c r="C8" s="122"/>
      <c r="D8" s="122"/>
      <c r="E8" s="122"/>
      <c r="F8" s="122"/>
      <c r="G8" s="122"/>
      <c r="H8" s="125"/>
      <c r="I8" s="122"/>
    </row>
    <row r="9" spans="1:10" ht="23.25">
      <c r="A9" s="126" t="s">
        <v>1</v>
      </c>
      <c r="B9" s="126" t="s">
        <v>379</v>
      </c>
      <c r="C9" s="126" t="s">
        <v>380</v>
      </c>
      <c r="D9" s="127" t="s">
        <v>11</v>
      </c>
      <c r="E9" s="128" t="s">
        <v>381</v>
      </c>
      <c r="F9" s="128" t="s">
        <v>382</v>
      </c>
      <c r="G9" s="129" t="s">
        <v>148</v>
      </c>
      <c r="H9" s="130" t="s">
        <v>383</v>
      </c>
      <c r="I9" s="128" t="s">
        <v>382</v>
      </c>
      <c r="J9" s="128" t="s">
        <v>148</v>
      </c>
    </row>
    <row r="10" spans="1:10" s="135" customFormat="1" ht="15" hidden="1">
      <c r="A10" s="126" t="s">
        <v>384</v>
      </c>
      <c r="B10" s="126"/>
      <c r="C10" s="126"/>
      <c r="D10" s="127" t="s">
        <v>385</v>
      </c>
      <c r="E10" s="131">
        <f>E11</f>
        <v>388141.75</v>
      </c>
      <c r="F10" s="132">
        <f>F11</f>
        <v>0</v>
      </c>
      <c r="G10" s="133">
        <f>G11</f>
        <v>388141.75</v>
      </c>
      <c r="H10" s="134">
        <f>H11</f>
        <v>388141.75</v>
      </c>
      <c r="I10" s="132">
        <f>I11</f>
        <v>0</v>
      </c>
      <c r="J10" s="132">
        <f>H10+I10</f>
        <v>388141.75</v>
      </c>
    </row>
    <row r="11" spans="1:10" s="135" customFormat="1" ht="15" hidden="1">
      <c r="A11" s="136"/>
      <c r="B11" s="136" t="s">
        <v>386</v>
      </c>
      <c r="C11" s="136"/>
      <c r="D11" s="137" t="s">
        <v>18</v>
      </c>
      <c r="E11" s="138">
        <f>E12</f>
        <v>388141.75</v>
      </c>
      <c r="F11" s="139">
        <f>F12</f>
        <v>0</v>
      </c>
      <c r="G11" s="140">
        <f>G12</f>
        <v>388141.75</v>
      </c>
      <c r="H11" s="141">
        <f>SUM(H13:H18)</f>
        <v>388141.75</v>
      </c>
      <c r="I11" s="139">
        <f>SUM(I13:I18)</f>
        <v>0</v>
      </c>
      <c r="J11" s="139">
        <f>SUM(J13:J18)</f>
        <v>388141.75</v>
      </c>
    </row>
    <row r="12" spans="1:10" s="135" customFormat="1" ht="33.75" hidden="1">
      <c r="A12" s="136"/>
      <c r="B12" s="136"/>
      <c r="C12" s="136" t="s">
        <v>387</v>
      </c>
      <c r="D12" s="142" t="s">
        <v>388</v>
      </c>
      <c r="E12" s="138">
        <v>388141.75</v>
      </c>
      <c r="F12" s="139"/>
      <c r="G12" s="140">
        <f>E12+F12</f>
        <v>388141.75</v>
      </c>
      <c r="H12" s="143"/>
      <c r="I12" s="139"/>
      <c r="J12" s="139"/>
    </row>
    <row r="13" spans="1:10" s="135" customFormat="1" ht="15" hidden="1">
      <c r="A13" s="136"/>
      <c r="B13" s="136"/>
      <c r="C13" s="136" t="s">
        <v>84</v>
      </c>
      <c r="D13" s="142" t="s">
        <v>85</v>
      </c>
      <c r="E13" s="138"/>
      <c r="F13" s="138"/>
      <c r="G13" s="144"/>
      <c r="H13" s="145">
        <v>4769.59</v>
      </c>
      <c r="I13" s="139"/>
      <c r="J13" s="139">
        <f>H13+I13</f>
        <v>4769.59</v>
      </c>
    </row>
    <row r="14" spans="1:10" s="135" customFormat="1" ht="15" hidden="1">
      <c r="A14" s="136"/>
      <c r="B14" s="136"/>
      <c r="C14" s="136" t="s">
        <v>87</v>
      </c>
      <c r="D14" s="142" t="s">
        <v>88</v>
      </c>
      <c r="E14" s="138"/>
      <c r="F14" s="138"/>
      <c r="G14" s="144"/>
      <c r="H14" s="145">
        <v>815.59</v>
      </c>
      <c r="I14" s="139"/>
      <c r="J14" s="139">
        <f>H14+I14</f>
        <v>815.59</v>
      </c>
    </row>
    <row r="15" spans="1:10" s="135" customFormat="1" ht="15" hidden="1">
      <c r="A15" s="136"/>
      <c r="B15" s="136"/>
      <c r="C15" s="136" t="s">
        <v>89</v>
      </c>
      <c r="D15" s="142" t="s">
        <v>90</v>
      </c>
      <c r="E15" s="138"/>
      <c r="F15" s="138"/>
      <c r="G15" s="144"/>
      <c r="H15" s="145">
        <v>116.85</v>
      </c>
      <c r="I15" s="139"/>
      <c r="J15" s="139">
        <f>H15+I15</f>
        <v>116.85</v>
      </c>
    </row>
    <row r="16" spans="1:10" s="135" customFormat="1" ht="15" hidden="1">
      <c r="A16" s="136"/>
      <c r="B16" s="136"/>
      <c r="C16" s="136" t="s">
        <v>82</v>
      </c>
      <c r="D16" s="142" t="s">
        <v>16</v>
      </c>
      <c r="E16" s="138"/>
      <c r="F16" s="138"/>
      <c r="G16" s="144"/>
      <c r="H16" s="145">
        <v>113.29</v>
      </c>
      <c r="I16" s="139"/>
      <c r="J16" s="139">
        <f>H16+I16</f>
        <v>113.29</v>
      </c>
    </row>
    <row r="17" spans="1:10" s="135" customFormat="1" ht="15" hidden="1">
      <c r="A17" s="136"/>
      <c r="B17" s="136"/>
      <c r="C17" s="136" t="s">
        <v>59</v>
      </c>
      <c r="D17" s="142" t="s">
        <v>17</v>
      </c>
      <c r="E17" s="138"/>
      <c r="F17" s="138"/>
      <c r="G17" s="144"/>
      <c r="H17" s="145">
        <v>1795.3</v>
      </c>
      <c r="I17" s="139"/>
      <c r="J17" s="139">
        <f>H17+I17</f>
        <v>1795.3</v>
      </c>
    </row>
    <row r="18" spans="1:10" s="147" customFormat="1" ht="11.25" hidden="1">
      <c r="A18" s="126"/>
      <c r="B18" s="126"/>
      <c r="C18" s="136" t="s">
        <v>43</v>
      </c>
      <c r="D18" s="142" t="s">
        <v>44</v>
      </c>
      <c r="E18" s="131"/>
      <c r="F18" s="131"/>
      <c r="G18" s="146"/>
      <c r="H18" s="145">
        <v>380531.13</v>
      </c>
      <c r="I18" s="139"/>
      <c r="J18" s="139">
        <f>H18+I18</f>
        <v>380531.13</v>
      </c>
    </row>
    <row r="19" spans="1:10" ht="15">
      <c r="A19" s="126" t="s">
        <v>22</v>
      </c>
      <c r="B19" s="126"/>
      <c r="C19" s="126"/>
      <c r="D19" s="148" t="s">
        <v>23</v>
      </c>
      <c r="E19" s="149">
        <f>E20</f>
        <v>45114</v>
      </c>
      <c r="F19" s="149">
        <f>F20</f>
        <v>0</v>
      </c>
      <c r="G19" s="150">
        <f>G20</f>
        <v>45114</v>
      </c>
      <c r="H19" s="151">
        <f>H20</f>
        <v>45114</v>
      </c>
      <c r="I19" s="152">
        <f>I20</f>
        <v>0</v>
      </c>
      <c r="J19" s="153">
        <f>J20</f>
        <v>45113.99999999999</v>
      </c>
    </row>
    <row r="20" spans="1:10" ht="15">
      <c r="A20" s="154"/>
      <c r="B20" s="136" t="s">
        <v>295</v>
      </c>
      <c r="C20" s="136"/>
      <c r="D20" s="142" t="s">
        <v>296</v>
      </c>
      <c r="E20" s="155">
        <f>E21</f>
        <v>45114</v>
      </c>
      <c r="F20" s="155">
        <f>F21</f>
        <v>0</v>
      </c>
      <c r="G20" s="156">
        <f>G21</f>
        <v>45114</v>
      </c>
      <c r="H20" s="145">
        <f>SUM(H21:H27)</f>
        <v>45114</v>
      </c>
      <c r="I20" s="152">
        <f>SUM(I25:I27)</f>
        <v>0</v>
      </c>
      <c r="J20" s="157">
        <f>SUM(J22:J27)</f>
        <v>45113.99999999999</v>
      </c>
    </row>
    <row r="21" spans="1:10" ht="33.75">
      <c r="A21" s="154"/>
      <c r="B21" s="154"/>
      <c r="C21" s="158" t="s">
        <v>387</v>
      </c>
      <c r="D21" s="159" t="s">
        <v>388</v>
      </c>
      <c r="E21" s="160">
        <v>45114</v>
      </c>
      <c r="F21" s="160"/>
      <c r="G21" s="161">
        <f>E21+F21</f>
        <v>45114</v>
      </c>
      <c r="H21" s="145"/>
      <c r="I21" s="162"/>
      <c r="J21" s="157"/>
    </row>
    <row r="22" spans="1:10" ht="15">
      <c r="A22" s="154"/>
      <c r="B22" s="154"/>
      <c r="C22" s="136" t="s">
        <v>84</v>
      </c>
      <c r="D22" s="142" t="s">
        <v>85</v>
      </c>
      <c r="E22" s="155"/>
      <c r="F22" s="155"/>
      <c r="G22" s="156"/>
      <c r="H22" s="163">
        <v>25990</v>
      </c>
      <c r="I22" s="164"/>
      <c r="J22" s="157">
        <f>H22+I22</f>
        <v>25990</v>
      </c>
    </row>
    <row r="23" spans="1:10" ht="15">
      <c r="A23" s="154"/>
      <c r="B23" s="154"/>
      <c r="C23" s="136" t="s">
        <v>87</v>
      </c>
      <c r="D23" s="142" t="s">
        <v>88</v>
      </c>
      <c r="E23" s="155"/>
      <c r="F23" s="155"/>
      <c r="G23" s="156"/>
      <c r="H23" s="163">
        <v>4401</v>
      </c>
      <c r="I23" s="164"/>
      <c r="J23" s="157">
        <f>H23+I23</f>
        <v>4401</v>
      </c>
    </row>
    <row r="24" spans="1:10" ht="15">
      <c r="A24" s="154"/>
      <c r="B24" s="154"/>
      <c r="C24" s="136" t="s">
        <v>89</v>
      </c>
      <c r="D24" s="142" t="s">
        <v>90</v>
      </c>
      <c r="E24" s="155"/>
      <c r="F24" s="155"/>
      <c r="G24" s="156"/>
      <c r="H24" s="163">
        <v>636</v>
      </c>
      <c r="I24" s="164"/>
      <c r="J24" s="157">
        <f>H24+I24</f>
        <v>636</v>
      </c>
    </row>
    <row r="25" spans="1:10" ht="15">
      <c r="A25" s="154"/>
      <c r="B25" s="154"/>
      <c r="C25" s="136" t="s">
        <v>82</v>
      </c>
      <c r="D25" s="142" t="s">
        <v>16</v>
      </c>
      <c r="E25" s="155"/>
      <c r="F25" s="155"/>
      <c r="G25" s="156"/>
      <c r="H25" s="163">
        <v>800</v>
      </c>
      <c r="I25" s="164">
        <v>-239.24</v>
      </c>
      <c r="J25" s="157">
        <f>H25+I25</f>
        <v>560.76</v>
      </c>
    </row>
    <row r="26" spans="1:10" ht="15">
      <c r="A26" s="154"/>
      <c r="B26" s="154"/>
      <c r="C26" s="136" t="s">
        <v>59</v>
      </c>
      <c r="D26" s="142" t="s">
        <v>17</v>
      </c>
      <c r="E26" s="155"/>
      <c r="F26" s="155"/>
      <c r="G26" s="156"/>
      <c r="H26" s="163">
        <v>12505</v>
      </c>
      <c r="I26" s="164">
        <v>-62.89</v>
      </c>
      <c r="J26" s="157">
        <f>H26+I26</f>
        <v>12442.11</v>
      </c>
    </row>
    <row r="27" spans="1:10" ht="15">
      <c r="A27" s="154"/>
      <c r="B27" s="154"/>
      <c r="C27" s="136" t="s">
        <v>258</v>
      </c>
      <c r="D27" s="142" t="s">
        <v>259</v>
      </c>
      <c r="E27" s="155"/>
      <c r="F27" s="155"/>
      <c r="G27" s="156"/>
      <c r="H27" s="163">
        <v>782</v>
      </c>
      <c r="I27" s="164">
        <v>302.13</v>
      </c>
      <c r="J27" s="157">
        <f>H27+I27</f>
        <v>1084.13</v>
      </c>
    </row>
    <row r="28" spans="1:10" ht="22.5">
      <c r="A28" s="126" t="s">
        <v>389</v>
      </c>
      <c r="B28" s="126"/>
      <c r="C28" s="126"/>
      <c r="D28" s="148" t="s">
        <v>390</v>
      </c>
      <c r="E28" s="149">
        <v>5330</v>
      </c>
      <c r="F28" s="149">
        <f>F29+F36</f>
        <v>0</v>
      </c>
      <c r="G28" s="150">
        <f>G29+G36</f>
        <v>5330</v>
      </c>
      <c r="H28" s="151">
        <v>5330</v>
      </c>
      <c r="I28" s="165">
        <f>I29+I36</f>
        <v>0</v>
      </c>
      <c r="J28" s="165">
        <f>J29+J36</f>
        <v>5330</v>
      </c>
    </row>
    <row r="29" spans="1:10" ht="22.5" hidden="1">
      <c r="A29" s="154"/>
      <c r="B29" s="136" t="s">
        <v>391</v>
      </c>
      <c r="C29" s="136"/>
      <c r="D29" s="142" t="s">
        <v>392</v>
      </c>
      <c r="E29" s="155">
        <f>E30</f>
        <v>1008</v>
      </c>
      <c r="F29" s="155">
        <f>F30</f>
        <v>0</v>
      </c>
      <c r="G29" s="156">
        <f>E29+F29</f>
        <v>1008</v>
      </c>
      <c r="H29" s="145">
        <f>SUM(H31:H35)</f>
        <v>1008</v>
      </c>
      <c r="I29" s="145">
        <f>SUM(I31:I35)</f>
        <v>0</v>
      </c>
      <c r="J29" s="145">
        <f>SUM(J31:J35)</f>
        <v>1008</v>
      </c>
    </row>
    <row r="30" spans="1:10" ht="33.75" hidden="1">
      <c r="A30" s="154"/>
      <c r="B30" s="154"/>
      <c r="C30" s="158" t="s">
        <v>387</v>
      </c>
      <c r="D30" s="159" t="s">
        <v>388</v>
      </c>
      <c r="E30" s="155">
        <v>1008</v>
      </c>
      <c r="F30" s="155"/>
      <c r="G30" s="156">
        <f>E30+F30</f>
        <v>1008</v>
      </c>
      <c r="H30" s="145"/>
      <c r="I30" s="152"/>
      <c r="J30" s="166"/>
    </row>
    <row r="31" spans="1:10" ht="15" hidden="1">
      <c r="A31" s="154"/>
      <c r="B31" s="154"/>
      <c r="C31" s="136" t="s">
        <v>84</v>
      </c>
      <c r="D31" s="142" t="s">
        <v>85</v>
      </c>
      <c r="E31" s="155"/>
      <c r="F31" s="155"/>
      <c r="G31" s="156"/>
      <c r="H31" s="145">
        <v>609</v>
      </c>
      <c r="I31" s="152"/>
      <c r="J31" s="166">
        <f>H31+I31</f>
        <v>609</v>
      </c>
    </row>
    <row r="32" spans="1:10" ht="15" hidden="1">
      <c r="A32" s="154"/>
      <c r="B32" s="154"/>
      <c r="C32" s="136" t="s">
        <v>87</v>
      </c>
      <c r="D32" s="142" t="s">
        <v>88</v>
      </c>
      <c r="E32" s="155"/>
      <c r="F32" s="155"/>
      <c r="G32" s="156"/>
      <c r="H32" s="145">
        <v>103</v>
      </c>
      <c r="I32" s="152"/>
      <c r="J32" s="166">
        <f>H32+I32</f>
        <v>103</v>
      </c>
    </row>
    <row r="33" spans="1:10" ht="15" hidden="1">
      <c r="A33" s="154"/>
      <c r="B33" s="154"/>
      <c r="C33" s="136" t="s">
        <v>89</v>
      </c>
      <c r="D33" s="142" t="s">
        <v>90</v>
      </c>
      <c r="E33" s="155"/>
      <c r="F33" s="155"/>
      <c r="G33" s="156"/>
      <c r="H33" s="145">
        <v>14</v>
      </c>
      <c r="I33" s="152"/>
      <c r="J33" s="166">
        <f>H33+I33</f>
        <v>14</v>
      </c>
    </row>
    <row r="34" spans="1:10" ht="15" hidden="1">
      <c r="A34" s="154"/>
      <c r="B34" s="154"/>
      <c r="C34" s="136" t="s">
        <v>82</v>
      </c>
      <c r="D34" s="142" t="s">
        <v>16</v>
      </c>
      <c r="E34" s="155"/>
      <c r="F34" s="155"/>
      <c r="G34" s="156"/>
      <c r="H34" s="145">
        <v>30</v>
      </c>
      <c r="I34" s="152"/>
      <c r="J34" s="166">
        <f>H34+I34</f>
        <v>30</v>
      </c>
    </row>
    <row r="35" spans="1:10" ht="15" hidden="1">
      <c r="A35" s="154"/>
      <c r="B35" s="154"/>
      <c r="C35" s="136" t="s">
        <v>59</v>
      </c>
      <c r="D35" s="142" t="s">
        <v>17</v>
      </c>
      <c r="E35" s="155"/>
      <c r="F35" s="155"/>
      <c r="G35" s="156"/>
      <c r="H35" s="145">
        <v>252</v>
      </c>
      <c r="I35" s="152"/>
      <c r="J35" s="166">
        <f>H35+I35</f>
        <v>252</v>
      </c>
    </row>
    <row r="36" spans="1:10" ht="33.75" hidden="1">
      <c r="A36" s="154"/>
      <c r="B36" s="136" t="s">
        <v>393</v>
      </c>
      <c r="C36" s="136"/>
      <c r="D36" s="167" t="s">
        <v>394</v>
      </c>
      <c r="E36" s="155">
        <f>E37</f>
        <v>4322</v>
      </c>
      <c r="F36" s="155">
        <f>F37</f>
        <v>0</v>
      </c>
      <c r="G36" s="156">
        <f>G37</f>
        <v>4322</v>
      </c>
      <c r="H36" s="145"/>
      <c r="I36" s="152">
        <f>SUM(I38:I43)</f>
        <v>0</v>
      </c>
      <c r="J36" s="152">
        <f>SUM(J38:J43)</f>
        <v>4322</v>
      </c>
    </row>
    <row r="37" spans="1:10" ht="33.75" hidden="1">
      <c r="A37" s="154"/>
      <c r="B37" s="154"/>
      <c r="C37" s="136" t="s">
        <v>387</v>
      </c>
      <c r="D37" s="142" t="s">
        <v>388</v>
      </c>
      <c r="E37" s="155">
        <v>4322</v>
      </c>
      <c r="F37" s="155"/>
      <c r="G37" s="156">
        <f>E37+F37</f>
        <v>4322</v>
      </c>
      <c r="H37" s="145"/>
      <c r="I37" s="152"/>
      <c r="J37" s="166"/>
    </row>
    <row r="38" spans="1:10" ht="15" hidden="1">
      <c r="A38" s="154"/>
      <c r="B38" s="154"/>
      <c r="C38" s="136" t="s">
        <v>71</v>
      </c>
      <c r="D38" s="168" t="s">
        <v>72</v>
      </c>
      <c r="E38" s="155"/>
      <c r="F38" s="155"/>
      <c r="G38" s="156"/>
      <c r="H38" s="169">
        <v>2460</v>
      </c>
      <c r="I38" s="152"/>
      <c r="J38" s="166">
        <f>H38+I38</f>
        <v>2460</v>
      </c>
    </row>
    <row r="39" spans="1:10" ht="15" hidden="1">
      <c r="A39" s="154"/>
      <c r="B39" s="154"/>
      <c r="C39" s="136" t="s">
        <v>104</v>
      </c>
      <c r="D39" s="170" t="s">
        <v>395</v>
      </c>
      <c r="E39" s="155"/>
      <c r="F39" s="155"/>
      <c r="G39" s="156"/>
      <c r="H39" s="169">
        <v>429</v>
      </c>
      <c r="I39" s="152"/>
      <c r="J39" s="166">
        <f>H39+I39</f>
        <v>429</v>
      </c>
    </row>
    <row r="40" spans="1:10" ht="15" hidden="1">
      <c r="A40" s="154"/>
      <c r="B40" s="154"/>
      <c r="C40" s="136" t="s">
        <v>87</v>
      </c>
      <c r="D40" s="142" t="s">
        <v>88</v>
      </c>
      <c r="E40" s="155"/>
      <c r="F40" s="155"/>
      <c r="G40" s="156"/>
      <c r="H40" s="169">
        <v>74</v>
      </c>
      <c r="I40" s="152"/>
      <c r="J40" s="166">
        <f>H40+I40</f>
        <v>74</v>
      </c>
    </row>
    <row r="41" spans="1:10" ht="15" hidden="1">
      <c r="A41" s="154"/>
      <c r="B41" s="154"/>
      <c r="C41" s="136" t="s">
        <v>89</v>
      </c>
      <c r="D41" s="142" t="s">
        <v>90</v>
      </c>
      <c r="E41" s="155"/>
      <c r="F41" s="155"/>
      <c r="G41" s="156"/>
      <c r="H41" s="169">
        <v>11</v>
      </c>
      <c r="I41" s="152"/>
      <c r="J41" s="166">
        <f>H41+I41</f>
        <v>11</v>
      </c>
    </row>
    <row r="42" spans="1:10" ht="15" hidden="1">
      <c r="A42" s="154"/>
      <c r="B42" s="154"/>
      <c r="C42" s="136" t="s">
        <v>82</v>
      </c>
      <c r="D42" s="142" t="s">
        <v>16</v>
      </c>
      <c r="E42" s="155"/>
      <c r="F42" s="155"/>
      <c r="G42" s="156"/>
      <c r="H42" s="169">
        <v>1164</v>
      </c>
      <c r="I42" s="152"/>
      <c r="J42" s="166">
        <f>H42+I42</f>
        <v>1164</v>
      </c>
    </row>
    <row r="43" spans="1:10" ht="15" hidden="1">
      <c r="A43" s="154"/>
      <c r="B43" s="154"/>
      <c r="C43" s="136" t="s">
        <v>59</v>
      </c>
      <c r="D43" s="142" t="s">
        <v>17</v>
      </c>
      <c r="E43" s="155"/>
      <c r="F43" s="155"/>
      <c r="G43" s="156"/>
      <c r="H43" s="169">
        <v>184</v>
      </c>
      <c r="I43" s="152"/>
      <c r="J43" s="166">
        <f>H43+I43</f>
        <v>184</v>
      </c>
    </row>
    <row r="44" spans="1:10" ht="15" hidden="1">
      <c r="A44" s="126" t="s">
        <v>396</v>
      </c>
      <c r="B44" s="126"/>
      <c r="C44" s="126"/>
      <c r="D44" s="148" t="s">
        <v>397</v>
      </c>
      <c r="E44" s="149">
        <f>E45+E58+E61</f>
        <v>1106399</v>
      </c>
      <c r="F44" s="149">
        <f>F45+F58+F61</f>
        <v>0</v>
      </c>
      <c r="G44" s="149">
        <f>G45+G58+G61</f>
        <v>1106399</v>
      </c>
      <c r="H44" s="149">
        <f>H45+H58+H61</f>
        <v>1106399</v>
      </c>
      <c r="I44" s="149">
        <f>I45+I58+I61</f>
        <v>0</v>
      </c>
      <c r="J44" s="149">
        <f>J45+J58+J61</f>
        <v>1106399</v>
      </c>
    </row>
    <row r="45" spans="1:10" ht="33.75" hidden="1">
      <c r="A45" s="154"/>
      <c r="B45" s="136" t="s">
        <v>398</v>
      </c>
      <c r="C45" s="136"/>
      <c r="D45" s="142" t="s">
        <v>399</v>
      </c>
      <c r="E45" s="155">
        <f>E46</f>
        <v>1076783</v>
      </c>
      <c r="F45" s="155">
        <f>F46</f>
        <v>0</v>
      </c>
      <c r="G45" s="150">
        <f>E45+F45</f>
        <v>1076783</v>
      </c>
      <c r="H45" s="145">
        <f>SUM(H47:H57)</f>
        <v>1076783</v>
      </c>
      <c r="I45" s="155"/>
      <c r="J45" s="155">
        <f>SUM(J47:J57)</f>
        <v>1076783</v>
      </c>
    </row>
    <row r="46" spans="1:10" ht="33.75" hidden="1">
      <c r="A46" s="154"/>
      <c r="B46" s="154"/>
      <c r="C46" s="158" t="s">
        <v>387</v>
      </c>
      <c r="D46" s="159" t="s">
        <v>388</v>
      </c>
      <c r="E46" s="155">
        <v>1076783</v>
      </c>
      <c r="F46" s="155"/>
      <c r="G46" s="150">
        <f>E46+F46</f>
        <v>1076783</v>
      </c>
      <c r="H46" s="145"/>
      <c r="I46" s="152"/>
      <c r="J46" s="171"/>
    </row>
    <row r="47" spans="1:10" ht="15" hidden="1">
      <c r="A47" s="154"/>
      <c r="B47" s="154"/>
      <c r="C47" s="136" t="s">
        <v>400</v>
      </c>
      <c r="D47" s="142" t="s">
        <v>401</v>
      </c>
      <c r="E47" s="155"/>
      <c r="F47" s="155"/>
      <c r="G47" s="156"/>
      <c r="H47" s="145">
        <v>1003830</v>
      </c>
      <c r="I47" s="152"/>
      <c r="J47" s="157">
        <f>H47+I47</f>
        <v>1003830</v>
      </c>
    </row>
    <row r="48" spans="1:10" ht="15" hidden="1">
      <c r="A48" s="154"/>
      <c r="B48" s="154"/>
      <c r="C48" s="136" t="s">
        <v>84</v>
      </c>
      <c r="D48" s="142" t="s">
        <v>85</v>
      </c>
      <c r="E48" s="155"/>
      <c r="F48" s="155"/>
      <c r="G48" s="156"/>
      <c r="H48" s="145">
        <v>19525</v>
      </c>
      <c r="I48" s="152"/>
      <c r="J48" s="157">
        <f aca="true" t="shared" si="0" ref="J48:J57">H48+I48</f>
        <v>19525</v>
      </c>
    </row>
    <row r="49" spans="1:10" ht="15" hidden="1">
      <c r="A49" s="154"/>
      <c r="B49" s="154"/>
      <c r="C49" s="136" t="s">
        <v>87</v>
      </c>
      <c r="D49" s="142" t="s">
        <v>88</v>
      </c>
      <c r="E49" s="155"/>
      <c r="F49" s="155"/>
      <c r="G49" s="156"/>
      <c r="H49" s="145">
        <v>45562</v>
      </c>
      <c r="I49" s="152"/>
      <c r="J49" s="157">
        <f t="shared" si="0"/>
        <v>45562</v>
      </c>
    </row>
    <row r="50" spans="1:10" ht="15" hidden="1">
      <c r="A50" s="154"/>
      <c r="B50" s="154"/>
      <c r="C50" s="136" t="s">
        <v>89</v>
      </c>
      <c r="D50" s="142" t="s">
        <v>90</v>
      </c>
      <c r="E50" s="155"/>
      <c r="F50" s="155"/>
      <c r="G50" s="156"/>
      <c r="H50" s="145">
        <v>379</v>
      </c>
      <c r="I50" s="152"/>
      <c r="J50" s="157">
        <f t="shared" si="0"/>
        <v>379</v>
      </c>
    </row>
    <row r="51" spans="1:10" ht="15" hidden="1">
      <c r="A51" s="154"/>
      <c r="B51" s="154"/>
      <c r="C51" s="136" t="s">
        <v>82</v>
      </c>
      <c r="D51" s="142" t="s">
        <v>16</v>
      </c>
      <c r="E51" s="155"/>
      <c r="F51" s="155"/>
      <c r="G51" s="156"/>
      <c r="H51" s="145">
        <v>800</v>
      </c>
      <c r="I51" s="152"/>
      <c r="J51" s="157">
        <f t="shared" si="0"/>
        <v>800</v>
      </c>
    </row>
    <row r="52" spans="1:10" ht="15" hidden="1">
      <c r="A52" s="154"/>
      <c r="B52" s="154"/>
      <c r="C52" s="136" t="s">
        <v>94</v>
      </c>
      <c r="D52" s="142" t="s">
        <v>95</v>
      </c>
      <c r="E52" s="155"/>
      <c r="F52" s="155"/>
      <c r="G52" s="156"/>
      <c r="H52" s="145">
        <v>1000</v>
      </c>
      <c r="I52" s="152"/>
      <c r="J52" s="157">
        <f t="shared" si="0"/>
        <v>1000</v>
      </c>
    </row>
    <row r="53" spans="1:10" ht="15" hidden="1">
      <c r="A53" s="154"/>
      <c r="B53" s="154"/>
      <c r="C53" s="136" t="s">
        <v>59</v>
      </c>
      <c r="D53" s="142" t="s">
        <v>17</v>
      </c>
      <c r="E53" s="155"/>
      <c r="F53" s="155"/>
      <c r="G53" s="156"/>
      <c r="H53" s="145">
        <v>3248</v>
      </c>
      <c r="I53" s="152"/>
      <c r="J53" s="157">
        <f t="shared" si="0"/>
        <v>3248</v>
      </c>
    </row>
    <row r="54" spans="1:10" ht="22.5" hidden="1">
      <c r="A54" s="154"/>
      <c r="B54" s="154"/>
      <c r="C54" s="136" t="s">
        <v>75</v>
      </c>
      <c r="D54" s="142" t="s">
        <v>76</v>
      </c>
      <c r="E54" s="155"/>
      <c r="F54" s="155"/>
      <c r="G54" s="156"/>
      <c r="H54" s="145">
        <v>630</v>
      </c>
      <c r="I54" s="152"/>
      <c r="J54" s="157">
        <f t="shared" si="0"/>
        <v>630</v>
      </c>
    </row>
    <row r="55" spans="1:10" ht="15" hidden="1">
      <c r="A55" s="154"/>
      <c r="B55" s="154"/>
      <c r="C55" s="136" t="s">
        <v>258</v>
      </c>
      <c r="D55" s="142" t="s">
        <v>259</v>
      </c>
      <c r="E55" s="155"/>
      <c r="F55" s="155"/>
      <c r="G55" s="156"/>
      <c r="H55" s="145">
        <v>17</v>
      </c>
      <c r="I55" s="152"/>
      <c r="J55" s="157">
        <f t="shared" si="0"/>
        <v>17</v>
      </c>
    </row>
    <row r="56" spans="1:10" ht="15" hidden="1">
      <c r="A56" s="154"/>
      <c r="B56" s="154"/>
      <c r="C56" s="136" t="s">
        <v>402</v>
      </c>
      <c r="D56" s="142" t="s">
        <v>403</v>
      </c>
      <c r="E56" s="155"/>
      <c r="F56" s="155"/>
      <c r="G56" s="156"/>
      <c r="H56" s="145">
        <v>1094</v>
      </c>
      <c r="I56" s="152"/>
      <c r="J56" s="157">
        <f t="shared" si="0"/>
        <v>1094</v>
      </c>
    </row>
    <row r="57" spans="1:10" ht="22.5" hidden="1">
      <c r="A57" s="154"/>
      <c r="B57" s="154"/>
      <c r="C57" s="136" t="s">
        <v>78</v>
      </c>
      <c r="D57" s="142" t="s">
        <v>79</v>
      </c>
      <c r="E57" s="155"/>
      <c r="F57" s="155"/>
      <c r="G57" s="156"/>
      <c r="H57" s="145">
        <v>698</v>
      </c>
      <c r="I57" s="152"/>
      <c r="J57" s="157">
        <f t="shared" si="0"/>
        <v>698</v>
      </c>
    </row>
    <row r="58" spans="1:10" ht="45" hidden="1">
      <c r="A58" s="154"/>
      <c r="B58" s="136" t="s">
        <v>404</v>
      </c>
      <c r="C58" s="136"/>
      <c r="D58" s="142" t="s">
        <v>405</v>
      </c>
      <c r="E58" s="155">
        <f>E59</f>
        <v>1600</v>
      </c>
      <c r="F58" s="155">
        <f>F59</f>
        <v>0</v>
      </c>
      <c r="G58" s="156">
        <f>E58+F58</f>
        <v>1600</v>
      </c>
      <c r="H58" s="145">
        <f>SUM(H60)</f>
        <v>1600</v>
      </c>
      <c r="I58" s="172">
        <f>I60</f>
        <v>0</v>
      </c>
      <c r="J58" s="173">
        <f>J60</f>
        <v>1600</v>
      </c>
    </row>
    <row r="59" spans="1:10" ht="33.75" hidden="1">
      <c r="A59" s="154"/>
      <c r="B59" s="154"/>
      <c r="C59" s="158" t="s">
        <v>387</v>
      </c>
      <c r="D59" s="159" t="s">
        <v>388</v>
      </c>
      <c r="E59" s="155">
        <v>1600</v>
      </c>
      <c r="F59" s="155"/>
      <c r="G59" s="156">
        <f>E59+F59</f>
        <v>1600</v>
      </c>
      <c r="H59" s="145"/>
      <c r="I59" s="164"/>
      <c r="J59" s="171"/>
    </row>
    <row r="60" spans="1:10" ht="15" hidden="1">
      <c r="A60" s="154"/>
      <c r="B60" s="154"/>
      <c r="C60" s="174" t="s">
        <v>406</v>
      </c>
      <c r="D60" s="175" t="s">
        <v>407</v>
      </c>
      <c r="E60" s="176">
        <f>E61</f>
        <v>28016</v>
      </c>
      <c r="F60" s="176"/>
      <c r="G60" s="177">
        <f>E60+F60</f>
        <v>28016</v>
      </c>
      <c r="H60" s="178">
        <v>1600</v>
      </c>
      <c r="I60" s="179"/>
      <c r="J60" s="180">
        <f>H60+I60</f>
        <v>1600</v>
      </c>
    </row>
    <row r="61" spans="1:10" ht="15" hidden="1">
      <c r="A61" s="154"/>
      <c r="B61" s="136" t="s">
        <v>408</v>
      </c>
      <c r="C61" s="136"/>
      <c r="D61" s="142" t="s">
        <v>18</v>
      </c>
      <c r="E61" s="155">
        <f>E62</f>
        <v>28016</v>
      </c>
      <c r="F61" s="155">
        <f>F62</f>
        <v>0</v>
      </c>
      <c r="G61" s="156">
        <f>E61+F61</f>
        <v>28016</v>
      </c>
      <c r="H61" s="145">
        <f>SUM(H63:H65)</f>
        <v>28016</v>
      </c>
      <c r="I61" s="155">
        <f>SUM(I63:I65)</f>
        <v>0</v>
      </c>
      <c r="J61" s="155">
        <f>SUM(J63:J65)</f>
        <v>28016</v>
      </c>
    </row>
    <row r="62" spans="1:10" ht="33.75" hidden="1">
      <c r="A62" s="154"/>
      <c r="B62" s="154"/>
      <c r="C62" s="136" t="s">
        <v>387</v>
      </c>
      <c r="D62" s="159" t="s">
        <v>388</v>
      </c>
      <c r="E62" s="155">
        <v>28016</v>
      </c>
      <c r="F62" s="155"/>
      <c r="G62" s="156">
        <f>E62+F62</f>
        <v>28016</v>
      </c>
      <c r="H62" s="145"/>
      <c r="I62" s="152"/>
      <c r="J62" s="166"/>
    </row>
    <row r="63" spans="1:10" ht="15" hidden="1">
      <c r="A63" s="154"/>
      <c r="B63" s="154"/>
      <c r="C63" s="171">
        <v>3110</v>
      </c>
      <c r="D63" s="142" t="s">
        <v>401</v>
      </c>
      <c r="E63" s="171"/>
      <c r="F63" s="171"/>
      <c r="G63" s="181"/>
      <c r="H63" s="182">
        <v>27200</v>
      </c>
      <c r="I63" s="166"/>
      <c r="J63" s="166">
        <f>H63+I63</f>
        <v>27200</v>
      </c>
    </row>
    <row r="64" spans="1:10" ht="15" hidden="1">
      <c r="A64" s="154"/>
      <c r="B64" s="154"/>
      <c r="C64" s="136" t="s">
        <v>82</v>
      </c>
      <c r="D64" s="142" t="s">
        <v>16</v>
      </c>
      <c r="E64" s="155"/>
      <c r="F64" s="155"/>
      <c r="G64" s="156"/>
      <c r="H64" s="145">
        <v>666</v>
      </c>
      <c r="I64" s="152"/>
      <c r="J64" s="166">
        <f>H64+I64</f>
        <v>666</v>
      </c>
    </row>
    <row r="65" spans="1:10" ht="15" hidden="1">
      <c r="A65" s="154"/>
      <c r="B65" s="154"/>
      <c r="C65" s="136" t="s">
        <v>59</v>
      </c>
      <c r="D65" s="142" t="s">
        <v>17</v>
      </c>
      <c r="E65" s="171"/>
      <c r="F65" s="171"/>
      <c r="G65" s="183"/>
      <c r="H65" s="184">
        <v>150</v>
      </c>
      <c r="I65" s="157"/>
      <c r="J65" s="166">
        <f>H65+I65</f>
        <v>150</v>
      </c>
    </row>
    <row r="66" spans="1:10" ht="15">
      <c r="A66" s="209" t="s">
        <v>42</v>
      </c>
      <c r="B66" s="209"/>
      <c r="C66" s="209"/>
      <c r="D66" s="209"/>
      <c r="E66" s="149">
        <f>E10+E19+E28+E44</f>
        <v>1544984.75</v>
      </c>
      <c r="F66" s="149">
        <f>F10+F19+F28+F44</f>
        <v>0</v>
      </c>
      <c r="G66" s="150">
        <f>G10+G19+G28+G44</f>
        <v>1544984.75</v>
      </c>
      <c r="H66" s="151">
        <f>H10+H19+H28+H44</f>
        <v>1544984.75</v>
      </c>
      <c r="I66" s="149">
        <f>I10+I19+I28+I44</f>
        <v>0</v>
      </c>
      <c r="J66" s="149">
        <f>J10+J19+J28+J44</f>
        <v>1544984.75</v>
      </c>
    </row>
    <row r="70" spans="7:9" ht="15">
      <c r="G70" s="186"/>
      <c r="H70" s="185" t="s">
        <v>419</v>
      </c>
      <c r="I70" s="186"/>
    </row>
    <row r="71" spans="7:9" ht="15">
      <c r="G71" s="186"/>
      <c r="H71" s="185"/>
      <c r="I71" s="186"/>
    </row>
    <row r="72" spans="7:9" ht="15">
      <c r="G72" s="186"/>
      <c r="H72" s="185" t="s">
        <v>418</v>
      </c>
      <c r="I72" s="186"/>
    </row>
    <row r="73" spans="7:8" ht="15">
      <c r="G73" s="1"/>
      <c r="H73" s="1"/>
    </row>
  </sheetData>
  <sheetProtection/>
  <mergeCells count="3">
    <mergeCell ref="A6:J6"/>
    <mergeCell ref="A7:J7"/>
    <mergeCell ref="A66:D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B1">
      <selection activeCell="J8" sqref="J8"/>
    </sheetView>
  </sheetViews>
  <sheetFormatPr defaultColWidth="9.140625" defaultRowHeight="15"/>
  <cols>
    <col min="1" max="1" width="3.140625" style="54" customWidth="1"/>
    <col min="2" max="2" width="16.57421875" style="55" customWidth="1"/>
    <col min="3" max="3" width="7.00390625" style="56" customWidth="1"/>
    <col min="4" max="4" width="5.00390625" style="56" customWidth="1"/>
    <col min="5" max="5" width="5.8515625" style="56" customWidth="1"/>
    <col min="6" max="6" width="4.57421875" style="56" customWidth="1"/>
    <col min="7" max="7" width="5.7109375" style="57" customWidth="1"/>
    <col min="8" max="8" width="4.7109375" style="57" customWidth="1"/>
    <col min="9" max="9" width="5.00390625" style="57" customWidth="1"/>
    <col min="10" max="10" width="5.8515625" style="57" customWidth="1"/>
    <col min="11" max="11" width="5.7109375" style="57" customWidth="1"/>
    <col min="12" max="12" width="4.28125" style="57" customWidth="1"/>
    <col min="13" max="13" width="4.7109375" style="57" customWidth="1"/>
    <col min="14" max="14" width="4.8515625" style="57" customWidth="1"/>
    <col min="15" max="15" width="5.140625" style="57" customWidth="1"/>
    <col min="16" max="16" width="5.421875" style="57" customWidth="1"/>
    <col min="17" max="17" width="5.00390625" style="57" customWidth="1"/>
    <col min="18" max="18" width="6.00390625" style="57" customWidth="1"/>
    <col min="19" max="19" width="4.7109375" style="57" customWidth="1"/>
    <col min="20" max="20" width="4.8515625" style="57" customWidth="1"/>
    <col min="21" max="21" width="5.140625" style="57" customWidth="1"/>
    <col min="22" max="22" width="4.57421875" style="57" customWidth="1"/>
    <col min="23" max="23" width="4.421875" style="57" customWidth="1"/>
    <col min="24" max="24" width="6.421875" style="57" customWidth="1"/>
    <col min="25" max="25" width="4.421875" style="57" customWidth="1"/>
    <col min="26" max="26" width="5.140625" style="57" customWidth="1"/>
    <col min="27" max="27" width="4.421875" style="57" customWidth="1"/>
    <col min="28" max="28" width="5.7109375" style="57" customWidth="1"/>
    <col min="29" max="29" width="0" style="6" hidden="1" customWidth="1"/>
    <col min="30" max="16384" width="9.140625" style="6" customWidth="1"/>
  </cols>
  <sheetData>
    <row r="1" spans="17:25" ht="15">
      <c r="Q1" s="58"/>
      <c r="R1" s="58"/>
      <c r="W1" s="58" t="s">
        <v>410</v>
      </c>
      <c r="Y1" s="58"/>
    </row>
    <row r="2" spans="17:25" ht="15">
      <c r="Q2" s="58"/>
      <c r="R2" s="58"/>
      <c r="W2" s="58" t="s">
        <v>411</v>
      </c>
      <c r="Y2" s="58"/>
    </row>
    <row r="3" spans="17:25" ht="15">
      <c r="Q3" s="58"/>
      <c r="R3" s="58"/>
      <c r="W3" s="58" t="s">
        <v>273</v>
      </c>
      <c r="Y3" s="58"/>
    </row>
    <row r="4" spans="23:25" ht="15">
      <c r="W4" s="58" t="s">
        <v>417</v>
      </c>
      <c r="Y4" s="58"/>
    </row>
    <row r="6" spans="1:28" s="58" customFormat="1" ht="15">
      <c r="A6" s="54"/>
      <c r="B6" s="210" t="s">
        <v>191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  <c r="AA6" s="211"/>
      <c r="AB6" s="57"/>
    </row>
    <row r="7" spans="1:28" s="58" customFormat="1" ht="15">
      <c r="A7" s="198" t="s">
        <v>192</v>
      </c>
      <c r="B7" s="199"/>
      <c r="C7" s="199"/>
      <c r="D7" s="199"/>
      <c r="E7" s="199"/>
      <c r="F7" s="199"/>
      <c r="G7" s="199"/>
      <c r="H7" s="199"/>
      <c r="I7" s="199"/>
      <c r="J7" s="199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</row>
    <row r="8" spans="1:28" s="58" customFormat="1" ht="15">
      <c r="A8" s="54"/>
      <c r="B8" s="55"/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 t="s">
        <v>193</v>
      </c>
      <c r="AB8" s="57"/>
    </row>
    <row r="9" spans="1:28" ht="15">
      <c r="A9" s="213" t="s">
        <v>14</v>
      </c>
      <c r="B9" s="214" t="s">
        <v>194</v>
      </c>
      <c r="C9" s="215" t="s">
        <v>195</v>
      </c>
      <c r="D9" s="59"/>
      <c r="E9" s="59"/>
      <c r="F9" s="114"/>
      <c r="G9" s="216" t="s">
        <v>196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9" ht="15">
      <c r="A10" s="213"/>
      <c r="B10" s="214"/>
      <c r="C10" s="214"/>
      <c r="D10" s="218">
        <v>600</v>
      </c>
      <c r="E10" s="219"/>
      <c r="F10" s="219"/>
      <c r="G10" s="220"/>
      <c r="H10" s="218">
        <v>750</v>
      </c>
      <c r="I10" s="219"/>
      <c r="J10" s="219"/>
      <c r="K10" s="219"/>
      <c r="L10" s="219"/>
      <c r="M10" s="220"/>
      <c r="N10" s="217">
        <v>754</v>
      </c>
      <c r="O10" s="217"/>
      <c r="P10" s="217"/>
      <c r="Q10" s="61">
        <v>801</v>
      </c>
      <c r="R10" s="217">
        <v>900</v>
      </c>
      <c r="S10" s="217"/>
      <c r="T10" s="217"/>
      <c r="U10" s="217"/>
      <c r="V10" s="218">
        <v>921</v>
      </c>
      <c r="W10" s="219"/>
      <c r="X10" s="219"/>
      <c r="Y10" s="219"/>
      <c r="Z10" s="220"/>
      <c r="AA10" s="217">
        <v>926</v>
      </c>
      <c r="AB10" s="217"/>
      <c r="AC10" s="62">
        <f>SUM(E9:AB9)</f>
        <v>0</v>
      </c>
    </row>
    <row r="11" spans="1:29" ht="15">
      <c r="A11" s="213"/>
      <c r="B11" s="214"/>
      <c r="C11" s="214"/>
      <c r="D11" s="221">
        <v>60016</v>
      </c>
      <c r="E11" s="219"/>
      <c r="F11" s="219"/>
      <c r="G11" s="220"/>
      <c r="H11" s="218">
        <v>75075</v>
      </c>
      <c r="I11" s="219"/>
      <c r="J11" s="220"/>
      <c r="K11" s="222">
        <v>75095</v>
      </c>
      <c r="L11" s="223"/>
      <c r="M11" s="224"/>
      <c r="N11" s="217">
        <v>75412</v>
      </c>
      <c r="O11" s="217"/>
      <c r="P11" s="217"/>
      <c r="Q11" s="63">
        <v>80195</v>
      </c>
      <c r="R11" s="217">
        <v>90003</v>
      </c>
      <c r="S11" s="217"/>
      <c r="T11" s="217">
        <v>90004</v>
      </c>
      <c r="U11" s="225"/>
      <c r="V11" s="218">
        <v>92109</v>
      </c>
      <c r="W11" s="219"/>
      <c r="X11" s="219"/>
      <c r="Y11" s="220"/>
      <c r="Z11" s="116"/>
      <c r="AA11" s="217">
        <v>92695</v>
      </c>
      <c r="AB11" s="217"/>
      <c r="AC11" s="62"/>
    </row>
    <row r="12" spans="1:29" ht="15">
      <c r="A12" s="213"/>
      <c r="B12" s="214"/>
      <c r="C12" s="214"/>
      <c r="D12" s="67">
        <v>4210</v>
      </c>
      <c r="E12" s="67">
        <v>4270</v>
      </c>
      <c r="F12" s="67">
        <v>4300</v>
      </c>
      <c r="G12" s="117">
        <v>6050</v>
      </c>
      <c r="H12" s="117">
        <v>4170</v>
      </c>
      <c r="I12" s="117">
        <v>4210</v>
      </c>
      <c r="J12" s="117">
        <v>4300</v>
      </c>
      <c r="K12" s="117">
        <v>4210</v>
      </c>
      <c r="L12" s="117">
        <v>4260</v>
      </c>
      <c r="M12" s="117">
        <v>6060</v>
      </c>
      <c r="N12" s="117">
        <v>4210</v>
      </c>
      <c r="O12" s="117">
        <v>4270</v>
      </c>
      <c r="P12" s="117">
        <v>6060</v>
      </c>
      <c r="Q12" s="117">
        <v>4300</v>
      </c>
      <c r="R12" s="117">
        <v>4210</v>
      </c>
      <c r="S12" s="117">
        <v>4300</v>
      </c>
      <c r="T12" s="117">
        <v>4210</v>
      </c>
      <c r="U12" s="117">
        <v>4300</v>
      </c>
      <c r="V12" s="117">
        <v>4110</v>
      </c>
      <c r="W12" s="117">
        <v>4170</v>
      </c>
      <c r="X12" s="117">
        <v>4210</v>
      </c>
      <c r="Y12" s="117">
        <v>4300</v>
      </c>
      <c r="Z12" s="117">
        <v>4300</v>
      </c>
      <c r="AA12" s="117">
        <v>4210</v>
      </c>
      <c r="AB12" s="117">
        <v>6050</v>
      </c>
      <c r="AC12" s="62"/>
    </row>
    <row r="13" spans="1:29" ht="15">
      <c r="A13" s="66">
        <v>1</v>
      </c>
      <c r="B13" s="66">
        <v>2</v>
      </c>
      <c r="C13" s="66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  <c r="R13" s="67">
        <v>18</v>
      </c>
      <c r="S13" s="67">
        <v>19</v>
      </c>
      <c r="T13" s="67">
        <v>20</v>
      </c>
      <c r="U13" s="67">
        <v>21</v>
      </c>
      <c r="V13" s="67">
        <v>22</v>
      </c>
      <c r="W13" s="67">
        <v>23</v>
      </c>
      <c r="X13" s="67">
        <v>24</v>
      </c>
      <c r="Y13" s="67">
        <v>25</v>
      </c>
      <c r="Z13" s="67">
        <v>26</v>
      </c>
      <c r="AA13" s="67">
        <v>27</v>
      </c>
      <c r="AB13" s="67">
        <v>28</v>
      </c>
      <c r="AC13" s="62"/>
    </row>
    <row r="14" spans="1:29" s="72" customFormat="1" ht="15" hidden="1">
      <c r="A14" s="226">
        <v>1</v>
      </c>
      <c r="B14" s="69" t="s">
        <v>197</v>
      </c>
      <c r="C14" s="70">
        <v>7968</v>
      </c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62"/>
    </row>
    <row r="15" spans="1:29" ht="24.75" hidden="1">
      <c r="A15" s="226"/>
      <c r="B15" s="9" t="s">
        <v>198</v>
      </c>
      <c r="C15" s="71">
        <v>500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>
        <v>500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62">
        <f aca="true" t="shared" si="0" ref="AC15:AC34">SUM(E14:AB14)</f>
        <v>0</v>
      </c>
    </row>
    <row r="16" spans="1:29" ht="15" hidden="1">
      <c r="A16" s="226"/>
      <c r="B16" s="9" t="s">
        <v>199</v>
      </c>
      <c r="C16" s="71">
        <v>7468</v>
      </c>
      <c r="D16" s="71"/>
      <c r="E16" s="71">
        <v>7468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62">
        <f t="shared" si="0"/>
        <v>500</v>
      </c>
    </row>
    <row r="17" spans="1:29" ht="15" hidden="1">
      <c r="A17" s="226">
        <v>2</v>
      </c>
      <c r="B17" s="69" t="s">
        <v>200</v>
      </c>
      <c r="C17" s="70">
        <v>28055</v>
      </c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2">
        <f t="shared" si="0"/>
        <v>7468</v>
      </c>
    </row>
    <row r="18" spans="1:29" ht="36.75" hidden="1">
      <c r="A18" s="226"/>
      <c r="B18" s="9" t="s">
        <v>201</v>
      </c>
      <c r="C18" s="71">
        <v>16055</v>
      </c>
      <c r="D18" s="71"/>
      <c r="E18" s="71"/>
      <c r="F18" s="71"/>
      <c r="G18" s="71"/>
      <c r="H18" s="71"/>
      <c r="I18" s="10" t="s">
        <v>202</v>
      </c>
      <c r="J18" s="10" t="s">
        <v>203</v>
      </c>
      <c r="K18" s="71">
        <v>2000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0" t="s">
        <v>247</v>
      </c>
      <c r="W18" s="10" t="s">
        <v>248</v>
      </c>
      <c r="X18" s="10" t="s">
        <v>204</v>
      </c>
      <c r="Y18" s="71"/>
      <c r="Z18" s="73"/>
      <c r="AA18" s="71"/>
      <c r="AB18" s="71"/>
      <c r="AC18" s="62">
        <f t="shared" si="0"/>
        <v>0</v>
      </c>
    </row>
    <row r="19" spans="1:29" ht="24.75" hidden="1">
      <c r="A19" s="226"/>
      <c r="B19" s="9" t="s">
        <v>205</v>
      </c>
      <c r="C19" s="71">
        <v>12000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>
        <v>12000</v>
      </c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2">
        <f t="shared" si="0"/>
        <v>2000</v>
      </c>
    </row>
    <row r="20" spans="1:29" ht="15" hidden="1">
      <c r="A20" s="226">
        <v>3</v>
      </c>
      <c r="B20" s="69" t="s">
        <v>206</v>
      </c>
      <c r="C20" s="70">
        <v>19470</v>
      </c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62">
        <f t="shared" si="0"/>
        <v>12000</v>
      </c>
    </row>
    <row r="21" spans="1:29" ht="24.75" hidden="1">
      <c r="A21" s="226"/>
      <c r="B21" s="9" t="s">
        <v>207</v>
      </c>
      <c r="C21" s="71">
        <v>9000</v>
      </c>
      <c r="D21" s="71"/>
      <c r="E21" s="71"/>
      <c r="F21" s="71"/>
      <c r="G21" s="71"/>
      <c r="H21" s="71"/>
      <c r="I21" s="71"/>
      <c r="J21" s="71"/>
      <c r="K21" s="71">
        <v>200</v>
      </c>
      <c r="L21" s="71"/>
      <c r="M21" s="71"/>
      <c r="N21" s="71"/>
      <c r="O21" s="71">
        <v>2300</v>
      </c>
      <c r="P21" s="71">
        <v>5000</v>
      </c>
      <c r="Q21" s="71"/>
      <c r="R21" s="71">
        <v>1500</v>
      </c>
      <c r="S21" s="71"/>
      <c r="T21" s="71"/>
      <c r="U21" s="71"/>
      <c r="V21" s="71"/>
      <c r="W21" s="71"/>
      <c r="X21" s="71"/>
      <c r="Y21" s="71"/>
      <c r="Z21" s="73"/>
      <c r="AA21" s="71"/>
      <c r="AB21" s="71"/>
      <c r="AC21" s="62">
        <f t="shared" si="0"/>
        <v>0</v>
      </c>
    </row>
    <row r="22" spans="1:29" ht="15" hidden="1">
      <c r="A22" s="226"/>
      <c r="B22" s="9" t="s">
        <v>208</v>
      </c>
      <c r="C22" s="71">
        <v>10470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4"/>
      <c r="S22" s="75"/>
      <c r="T22" s="75"/>
      <c r="U22" s="75"/>
      <c r="V22" s="75"/>
      <c r="W22" s="75"/>
      <c r="X22" s="71"/>
      <c r="Y22" s="71"/>
      <c r="Z22" s="71"/>
      <c r="AA22" s="71"/>
      <c r="AB22" s="71">
        <v>10470</v>
      </c>
      <c r="AC22" s="62">
        <f t="shared" si="0"/>
        <v>9000</v>
      </c>
    </row>
    <row r="23" spans="1:29" ht="15" hidden="1">
      <c r="A23" s="226">
        <v>4</v>
      </c>
      <c r="B23" s="69" t="s">
        <v>209</v>
      </c>
      <c r="C23" s="70">
        <v>15430</v>
      </c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62">
        <f t="shared" si="0"/>
        <v>10470</v>
      </c>
    </row>
    <row r="24" spans="1:29" ht="15" hidden="1">
      <c r="A24" s="226"/>
      <c r="B24" s="9" t="s">
        <v>210</v>
      </c>
      <c r="C24" s="71">
        <v>800</v>
      </c>
      <c r="D24" s="71"/>
      <c r="E24" s="71"/>
      <c r="F24" s="71"/>
      <c r="G24" s="71"/>
      <c r="H24" s="71"/>
      <c r="I24" s="71">
        <v>400</v>
      </c>
      <c r="J24" s="71">
        <v>400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62">
        <f t="shared" si="0"/>
        <v>0</v>
      </c>
    </row>
    <row r="25" spans="1:29" ht="43.5" customHeight="1" hidden="1">
      <c r="A25" s="226"/>
      <c r="B25" s="9" t="s">
        <v>207</v>
      </c>
      <c r="C25" s="71">
        <v>4300</v>
      </c>
      <c r="D25" s="10" t="s">
        <v>267</v>
      </c>
      <c r="E25" s="73"/>
      <c r="F25" s="10" t="s">
        <v>268</v>
      </c>
      <c r="G25" s="71"/>
      <c r="H25" s="71"/>
      <c r="I25" s="71"/>
      <c r="J25" s="71"/>
      <c r="K25" s="71"/>
      <c r="L25" s="71"/>
      <c r="M25" s="71"/>
      <c r="N25" s="71">
        <v>1500</v>
      </c>
      <c r="O25" s="71"/>
      <c r="P25" s="71"/>
      <c r="Q25" s="71"/>
      <c r="R25" s="71">
        <v>800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62">
        <f t="shared" si="0"/>
        <v>800</v>
      </c>
    </row>
    <row r="26" spans="1:29" ht="15" hidden="1">
      <c r="A26" s="226"/>
      <c r="B26" s="9" t="s">
        <v>211</v>
      </c>
      <c r="C26" s="71">
        <v>10330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>
        <v>10330</v>
      </c>
      <c r="AC26" s="62">
        <f t="shared" si="0"/>
        <v>2300</v>
      </c>
    </row>
    <row r="27" spans="1:29" ht="15">
      <c r="A27" s="226">
        <v>5</v>
      </c>
      <c r="B27" s="69" t="s">
        <v>212</v>
      </c>
      <c r="C27" s="70">
        <v>12905</v>
      </c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62">
        <f t="shared" si="0"/>
        <v>10330</v>
      </c>
    </row>
    <row r="28" spans="1:29" ht="36.75">
      <c r="A28" s="226"/>
      <c r="B28" s="11" t="s">
        <v>210</v>
      </c>
      <c r="C28" s="71">
        <v>2100</v>
      </c>
      <c r="D28" s="71"/>
      <c r="E28" s="71"/>
      <c r="F28" s="71"/>
      <c r="G28" s="71"/>
      <c r="H28" s="71"/>
      <c r="I28" s="10" t="s">
        <v>213</v>
      </c>
      <c r="J28" s="10" t="s">
        <v>271</v>
      </c>
      <c r="K28" s="73" t="s">
        <v>274</v>
      </c>
      <c r="L28" s="73">
        <v>500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62">
        <f t="shared" si="0"/>
        <v>0</v>
      </c>
    </row>
    <row r="29" spans="1:29" ht="24.75">
      <c r="A29" s="226"/>
      <c r="B29" s="9" t="s">
        <v>214</v>
      </c>
      <c r="C29" s="71">
        <v>600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>
        <v>600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62">
        <f t="shared" si="0"/>
        <v>500</v>
      </c>
    </row>
    <row r="30" spans="1:29" ht="36.75">
      <c r="A30" s="226"/>
      <c r="B30" s="9" t="s">
        <v>215</v>
      </c>
      <c r="C30" s="71">
        <v>10205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>
        <v>10205</v>
      </c>
      <c r="AC30" s="62">
        <f t="shared" si="0"/>
        <v>600</v>
      </c>
    </row>
    <row r="31" spans="1:29" ht="15" hidden="1">
      <c r="A31" s="226">
        <v>6</v>
      </c>
      <c r="B31" s="69" t="s">
        <v>216</v>
      </c>
      <c r="C31" s="70">
        <v>12120</v>
      </c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62">
        <f t="shared" si="0"/>
        <v>10205</v>
      </c>
    </row>
    <row r="32" spans="1:29" ht="36.75" hidden="1">
      <c r="A32" s="226"/>
      <c r="B32" s="9" t="s">
        <v>217</v>
      </c>
      <c r="C32" s="71">
        <v>8420</v>
      </c>
      <c r="D32" s="71"/>
      <c r="E32" s="71"/>
      <c r="F32" s="71"/>
      <c r="G32" s="71"/>
      <c r="H32" s="71"/>
      <c r="I32" s="71">
        <v>300</v>
      </c>
      <c r="J32" s="71">
        <v>900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>
        <v>7220</v>
      </c>
      <c r="Y32" s="71"/>
      <c r="Z32" s="10"/>
      <c r="AA32" s="71"/>
      <c r="AB32" s="71"/>
      <c r="AC32" s="62">
        <f t="shared" si="0"/>
        <v>0</v>
      </c>
    </row>
    <row r="33" spans="1:29" ht="48.75" hidden="1">
      <c r="A33" s="226"/>
      <c r="B33" s="9" t="s">
        <v>218</v>
      </c>
      <c r="C33" s="71">
        <v>2500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>
        <v>500</v>
      </c>
      <c r="S33" s="71"/>
      <c r="T33" s="10" t="s">
        <v>249</v>
      </c>
      <c r="U33" s="10" t="s">
        <v>250</v>
      </c>
      <c r="V33" s="71"/>
      <c r="W33" s="71"/>
      <c r="X33" s="71"/>
      <c r="Y33" s="71"/>
      <c r="Z33" s="10"/>
      <c r="AA33" s="71"/>
      <c r="AB33" s="71"/>
      <c r="AC33" s="62">
        <f t="shared" si="0"/>
        <v>8420</v>
      </c>
    </row>
    <row r="34" spans="1:29" ht="24.75" hidden="1">
      <c r="A34" s="226"/>
      <c r="B34" s="9" t="s">
        <v>219</v>
      </c>
      <c r="C34" s="71">
        <v>1200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0"/>
      <c r="O34" s="75"/>
      <c r="P34" s="10" t="s">
        <v>220</v>
      </c>
      <c r="Q34" s="75"/>
      <c r="R34" s="71"/>
      <c r="S34" s="71"/>
      <c r="T34" s="71"/>
      <c r="U34" s="71"/>
      <c r="V34" s="71"/>
      <c r="W34" s="71"/>
      <c r="X34" s="71"/>
      <c r="Y34" s="71"/>
      <c r="Z34" s="74"/>
      <c r="AA34" s="71"/>
      <c r="AB34" s="71"/>
      <c r="AC34" s="62">
        <f t="shared" si="0"/>
        <v>500</v>
      </c>
    </row>
    <row r="35" spans="1:28" ht="15" hidden="1">
      <c r="A35" s="213" t="s">
        <v>221</v>
      </c>
      <c r="B35" s="214" t="s">
        <v>194</v>
      </c>
      <c r="C35" s="215" t="s">
        <v>195</v>
      </c>
      <c r="D35" s="59"/>
      <c r="E35" s="76"/>
      <c r="F35" s="76"/>
      <c r="G35" s="228" t="s">
        <v>196</v>
      </c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</row>
    <row r="36" spans="1:29" ht="15" hidden="1">
      <c r="A36" s="213"/>
      <c r="B36" s="214"/>
      <c r="C36" s="214"/>
      <c r="D36" s="60"/>
      <c r="E36" s="222">
        <v>600</v>
      </c>
      <c r="F36" s="223"/>
      <c r="G36" s="230"/>
      <c r="H36" s="112"/>
      <c r="I36" s="222">
        <v>750</v>
      </c>
      <c r="J36" s="227"/>
      <c r="K36" s="227"/>
      <c r="L36" s="227"/>
      <c r="M36" s="224"/>
      <c r="N36" s="217">
        <v>754</v>
      </c>
      <c r="O36" s="217"/>
      <c r="P36" s="217"/>
      <c r="Q36" s="61"/>
      <c r="R36" s="217">
        <v>900</v>
      </c>
      <c r="S36" s="217"/>
      <c r="T36" s="217"/>
      <c r="U36" s="217"/>
      <c r="V36" s="77"/>
      <c r="W36" s="77"/>
      <c r="X36" s="222">
        <v>921</v>
      </c>
      <c r="Y36" s="227"/>
      <c r="Z36" s="224"/>
      <c r="AA36" s="217">
        <v>926</v>
      </c>
      <c r="AB36" s="217"/>
      <c r="AC36" s="62">
        <f>SUM(E35:AB35)</f>
        <v>0</v>
      </c>
    </row>
    <row r="37" spans="1:29" ht="15" hidden="1">
      <c r="A37" s="213"/>
      <c r="B37" s="214"/>
      <c r="C37" s="214"/>
      <c r="D37" s="60"/>
      <c r="E37" s="221">
        <v>60016</v>
      </c>
      <c r="F37" s="234"/>
      <c r="G37" s="224"/>
      <c r="H37" s="218">
        <v>75075</v>
      </c>
      <c r="I37" s="219"/>
      <c r="J37" s="220"/>
      <c r="K37" s="222">
        <v>75095</v>
      </c>
      <c r="L37" s="223"/>
      <c r="M37" s="224"/>
      <c r="N37" s="217">
        <v>75412</v>
      </c>
      <c r="O37" s="217"/>
      <c r="P37" s="217"/>
      <c r="Q37" s="63">
        <v>80195</v>
      </c>
      <c r="R37" s="217">
        <v>90003</v>
      </c>
      <c r="S37" s="217"/>
      <c r="T37" s="217">
        <v>90004</v>
      </c>
      <c r="U37" s="225"/>
      <c r="V37" s="78"/>
      <c r="W37" s="78"/>
      <c r="X37" s="217">
        <v>92109</v>
      </c>
      <c r="Y37" s="231"/>
      <c r="Z37" s="64">
        <v>92195</v>
      </c>
      <c r="AA37" s="217">
        <v>92695</v>
      </c>
      <c r="AB37" s="217"/>
      <c r="AC37" s="62"/>
    </row>
    <row r="38" spans="1:29" ht="15" hidden="1">
      <c r="A38" s="213"/>
      <c r="B38" s="214"/>
      <c r="C38" s="214"/>
      <c r="D38" s="65">
        <v>4210</v>
      </c>
      <c r="E38" s="65">
        <v>4270</v>
      </c>
      <c r="F38" s="65">
        <v>4300</v>
      </c>
      <c r="G38" s="113">
        <v>6050</v>
      </c>
      <c r="H38" s="113">
        <v>4170</v>
      </c>
      <c r="I38" s="113">
        <v>4210</v>
      </c>
      <c r="J38" s="113">
        <v>4300</v>
      </c>
      <c r="K38" s="113">
        <v>4210</v>
      </c>
      <c r="L38" s="113">
        <v>4260</v>
      </c>
      <c r="M38" s="113">
        <v>6060</v>
      </c>
      <c r="N38" s="113">
        <v>4210</v>
      </c>
      <c r="O38" s="113">
        <v>4270</v>
      </c>
      <c r="P38" s="113">
        <v>6060</v>
      </c>
      <c r="Q38" s="113">
        <v>4300</v>
      </c>
      <c r="R38" s="113">
        <v>4210</v>
      </c>
      <c r="S38" s="113">
        <v>4300</v>
      </c>
      <c r="T38" s="113">
        <v>4210</v>
      </c>
      <c r="U38" s="113">
        <v>4300</v>
      </c>
      <c r="V38" s="113">
        <v>4110</v>
      </c>
      <c r="W38" s="113">
        <v>4170</v>
      </c>
      <c r="X38" s="113">
        <v>4210</v>
      </c>
      <c r="Y38" s="113">
        <v>4300</v>
      </c>
      <c r="Z38" s="113">
        <v>4300</v>
      </c>
      <c r="AA38" s="113">
        <v>4210</v>
      </c>
      <c r="AB38" s="113">
        <v>6050</v>
      </c>
      <c r="AC38" s="62"/>
    </row>
    <row r="39" spans="1:29" ht="15" hidden="1">
      <c r="A39" s="66">
        <v>1</v>
      </c>
      <c r="B39" s="66">
        <v>2</v>
      </c>
      <c r="C39" s="66">
        <v>3</v>
      </c>
      <c r="D39" s="67">
        <v>4</v>
      </c>
      <c r="E39" s="67">
        <v>5</v>
      </c>
      <c r="F39" s="67">
        <v>6</v>
      </c>
      <c r="G39" s="67">
        <v>7</v>
      </c>
      <c r="H39" s="67">
        <v>8</v>
      </c>
      <c r="I39" s="67">
        <v>9</v>
      </c>
      <c r="J39" s="67">
        <v>10</v>
      </c>
      <c r="K39" s="67">
        <v>11</v>
      </c>
      <c r="L39" s="67">
        <v>12</v>
      </c>
      <c r="M39" s="67">
        <v>13</v>
      </c>
      <c r="N39" s="67">
        <v>14</v>
      </c>
      <c r="O39" s="67">
        <v>15</v>
      </c>
      <c r="P39" s="67">
        <v>16</v>
      </c>
      <c r="Q39" s="67">
        <v>17</v>
      </c>
      <c r="R39" s="67">
        <v>18</v>
      </c>
      <c r="S39" s="67">
        <v>19</v>
      </c>
      <c r="T39" s="67">
        <v>20</v>
      </c>
      <c r="U39" s="67">
        <v>21</v>
      </c>
      <c r="V39" s="67">
        <v>22</v>
      </c>
      <c r="W39" s="67">
        <v>24</v>
      </c>
      <c r="X39" s="67">
        <v>25</v>
      </c>
      <c r="Y39" s="67">
        <v>26</v>
      </c>
      <c r="Z39" s="67">
        <v>27</v>
      </c>
      <c r="AA39" s="68">
        <v>28</v>
      </c>
      <c r="AB39" s="68">
        <v>30</v>
      </c>
      <c r="AC39" s="62"/>
    </row>
    <row r="40" spans="1:29" s="72" customFormat="1" ht="15" hidden="1">
      <c r="A40" s="226">
        <v>7</v>
      </c>
      <c r="B40" s="69" t="s">
        <v>222</v>
      </c>
      <c r="C40" s="70">
        <v>12260</v>
      </c>
      <c r="D40" s="70"/>
      <c r="E40" s="71"/>
      <c r="F40" s="71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2"/>
    </row>
    <row r="41" spans="1:29" ht="24.75" hidden="1">
      <c r="A41" s="226"/>
      <c r="B41" s="9" t="s">
        <v>223</v>
      </c>
      <c r="C41" s="71">
        <v>2900</v>
      </c>
      <c r="D41" s="71"/>
      <c r="E41" s="71"/>
      <c r="F41" s="71"/>
      <c r="G41" s="71"/>
      <c r="H41" s="71"/>
      <c r="I41" s="71">
        <v>400</v>
      </c>
      <c r="J41" s="71">
        <v>900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>
        <v>700</v>
      </c>
      <c r="Y41" s="71">
        <v>900</v>
      </c>
      <c r="Z41" s="71"/>
      <c r="AA41" s="71"/>
      <c r="AB41" s="71"/>
      <c r="AC41" s="62">
        <f aca="true" t="shared" si="1" ref="AC41:AC59">SUM(E40:AB40)</f>
        <v>0</v>
      </c>
    </row>
    <row r="42" spans="1:29" ht="36.75" hidden="1">
      <c r="A42" s="226"/>
      <c r="B42" s="9" t="s">
        <v>224</v>
      </c>
      <c r="C42" s="71">
        <v>2860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>
        <v>1660</v>
      </c>
      <c r="S42" s="71"/>
      <c r="T42" s="73">
        <v>1030</v>
      </c>
      <c r="U42" s="10" t="s">
        <v>251</v>
      </c>
      <c r="V42" s="71"/>
      <c r="W42" s="71"/>
      <c r="X42" s="71"/>
      <c r="Y42" s="71"/>
      <c r="Z42" s="71"/>
      <c r="AA42" s="71"/>
      <c r="AB42" s="71"/>
      <c r="AC42" s="62">
        <f t="shared" si="1"/>
        <v>2900</v>
      </c>
    </row>
    <row r="43" spans="1:29" ht="36.75" hidden="1">
      <c r="A43" s="226"/>
      <c r="B43" s="9" t="s">
        <v>215</v>
      </c>
      <c r="C43" s="71">
        <v>6500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10"/>
      <c r="AA43" s="80">
        <v>633</v>
      </c>
      <c r="AB43" s="81" t="s">
        <v>252</v>
      </c>
      <c r="AC43" s="62">
        <f t="shared" si="1"/>
        <v>2690</v>
      </c>
    </row>
    <row r="44" spans="1:29" ht="15" hidden="1">
      <c r="A44" s="226">
        <v>8</v>
      </c>
      <c r="B44" s="69" t="s">
        <v>225</v>
      </c>
      <c r="C44" s="70">
        <f>C45+C46</f>
        <v>16188</v>
      </c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62">
        <f t="shared" si="1"/>
        <v>633</v>
      </c>
    </row>
    <row r="45" spans="1:29" ht="15" hidden="1">
      <c r="A45" s="226"/>
      <c r="B45" s="9" t="s">
        <v>210</v>
      </c>
      <c r="C45" s="71">
        <v>1600</v>
      </c>
      <c r="D45" s="71"/>
      <c r="E45" s="71"/>
      <c r="F45" s="71"/>
      <c r="G45" s="71"/>
      <c r="H45" s="71"/>
      <c r="I45" s="71"/>
      <c r="J45" s="71">
        <v>1600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10"/>
      <c r="AA45" s="71"/>
      <c r="AB45" s="71"/>
      <c r="AC45" s="62">
        <f t="shared" si="1"/>
        <v>0</v>
      </c>
    </row>
    <row r="46" spans="1:29" ht="24.75" hidden="1">
      <c r="A46" s="226"/>
      <c r="B46" s="9" t="s">
        <v>198</v>
      </c>
      <c r="C46" s="71">
        <v>14588</v>
      </c>
      <c r="D46" s="71"/>
      <c r="E46" s="71"/>
      <c r="F46" s="71"/>
      <c r="G46" s="10" t="s">
        <v>226</v>
      </c>
      <c r="H46" s="10"/>
      <c r="I46" s="71"/>
      <c r="J46" s="71"/>
      <c r="K46" s="71"/>
      <c r="L46" s="71"/>
      <c r="M46" s="71"/>
      <c r="N46" s="71"/>
      <c r="O46" s="71"/>
      <c r="P46" s="71"/>
      <c r="Q46" s="71"/>
      <c r="R46" s="74" t="s">
        <v>227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62">
        <f t="shared" si="1"/>
        <v>1600</v>
      </c>
    </row>
    <row r="47" spans="1:29" ht="15" hidden="1">
      <c r="A47" s="226">
        <v>9</v>
      </c>
      <c r="B47" s="69" t="s">
        <v>228</v>
      </c>
      <c r="C47" s="70">
        <v>10128</v>
      </c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62">
        <f t="shared" si="1"/>
        <v>0</v>
      </c>
    </row>
    <row r="48" spans="1:29" ht="36.75" hidden="1">
      <c r="A48" s="226"/>
      <c r="B48" s="82" t="s">
        <v>229</v>
      </c>
      <c r="C48" s="71">
        <v>10128</v>
      </c>
      <c r="D48" s="71"/>
      <c r="E48" s="71"/>
      <c r="F48" s="71"/>
      <c r="G48" s="71">
        <v>9728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>
        <v>400</v>
      </c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62">
        <f t="shared" si="1"/>
        <v>0</v>
      </c>
    </row>
    <row r="49" spans="1:29" ht="15" hidden="1">
      <c r="A49" s="232">
        <v>10</v>
      </c>
      <c r="B49" s="83" t="s">
        <v>230</v>
      </c>
      <c r="C49" s="70">
        <v>13691</v>
      </c>
      <c r="D49" s="70"/>
      <c r="E49" s="71"/>
      <c r="F49" s="71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"/>
      <c r="Y49" s="8"/>
      <c r="Z49" s="84"/>
      <c r="AA49" s="84"/>
      <c r="AB49" s="8"/>
      <c r="AC49" s="62">
        <f t="shared" si="1"/>
        <v>10128</v>
      </c>
    </row>
    <row r="50" spans="1:29" s="72" customFormat="1" ht="48" hidden="1">
      <c r="A50" s="233"/>
      <c r="B50" s="85" t="s">
        <v>231</v>
      </c>
      <c r="C50" s="71">
        <v>8422</v>
      </c>
      <c r="D50" s="71"/>
      <c r="E50" s="71"/>
      <c r="F50" s="71"/>
      <c r="G50" s="84"/>
      <c r="H50" s="84"/>
      <c r="I50" s="84"/>
      <c r="J50" s="84"/>
      <c r="K50" s="84">
        <v>3922</v>
      </c>
      <c r="L50" s="84"/>
      <c r="M50" s="84">
        <v>4500</v>
      </c>
      <c r="N50" s="84"/>
      <c r="O50" s="84"/>
      <c r="P50" s="86"/>
      <c r="Q50" s="86"/>
      <c r="R50" s="84"/>
      <c r="S50" s="84"/>
      <c r="T50" s="84"/>
      <c r="U50" s="84"/>
      <c r="V50" s="84"/>
      <c r="W50" s="84"/>
      <c r="X50" s="8"/>
      <c r="Y50" s="8"/>
      <c r="Z50" s="73"/>
      <c r="AA50" s="84"/>
      <c r="AB50" s="8"/>
      <c r="AC50" s="62">
        <f t="shared" si="1"/>
        <v>0</v>
      </c>
    </row>
    <row r="51" spans="1:29" s="72" customFormat="1" ht="60" hidden="1">
      <c r="A51" s="233"/>
      <c r="B51" s="85" t="s">
        <v>232</v>
      </c>
      <c r="C51" s="71">
        <v>3931</v>
      </c>
      <c r="D51" s="71"/>
      <c r="E51" s="71"/>
      <c r="F51" s="71"/>
      <c r="G51" s="84"/>
      <c r="H51" s="84"/>
      <c r="I51" s="84"/>
      <c r="J51" s="84"/>
      <c r="K51" s="84"/>
      <c r="L51" s="84"/>
      <c r="M51" s="84"/>
      <c r="N51" s="84"/>
      <c r="O51" s="84"/>
      <c r="P51" s="87" t="s">
        <v>233</v>
      </c>
      <c r="Q51" s="86"/>
      <c r="R51" s="86">
        <v>631</v>
      </c>
      <c r="S51" s="84"/>
      <c r="T51" s="10"/>
      <c r="U51" s="84">
        <v>2000</v>
      </c>
      <c r="V51" s="84"/>
      <c r="W51" s="84"/>
      <c r="X51" s="8"/>
      <c r="Y51" s="8"/>
      <c r="Z51" s="73"/>
      <c r="AA51" s="84"/>
      <c r="AB51" s="8"/>
      <c r="AC51" s="62">
        <f t="shared" si="1"/>
        <v>8422</v>
      </c>
    </row>
    <row r="52" spans="1:29" s="72" customFormat="1" ht="15" hidden="1">
      <c r="A52" s="233"/>
      <c r="B52" s="85" t="s">
        <v>210</v>
      </c>
      <c r="C52" s="71">
        <v>1338</v>
      </c>
      <c r="D52" s="71"/>
      <c r="E52" s="71"/>
      <c r="F52" s="71"/>
      <c r="G52" s="84"/>
      <c r="H52" s="84"/>
      <c r="I52" s="88" t="s">
        <v>234</v>
      </c>
      <c r="J52" s="88" t="s">
        <v>235</v>
      </c>
      <c r="K52" s="89"/>
      <c r="L52" s="89"/>
      <c r="M52" s="84"/>
      <c r="N52" s="84"/>
      <c r="O52" s="84"/>
      <c r="P52" s="86"/>
      <c r="Q52" s="10"/>
      <c r="R52" s="74"/>
      <c r="S52" s="84"/>
      <c r="T52" s="84"/>
      <c r="U52" s="84"/>
      <c r="V52" s="84"/>
      <c r="W52" s="84"/>
      <c r="X52" s="8"/>
      <c r="Y52" s="8"/>
      <c r="Z52" s="74"/>
      <c r="AA52" s="84"/>
      <c r="AB52" s="8"/>
      <c r="AC52" s="62">
        <f t="shared" si="1"/>
        <v>2631</v>
      </c>
    </row>
    <row r="53" spans="1:29" s="72" customFormat="1" ht="15">
      <c r="A53" s="226">
        <v>11</v>
      </c>
      <c r="B53" s="69" t="s">
        <v>236</v>
      </c>
      <c r="C53" s="70">
        <v>28055</v>
      </c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62">
        <f t="shared" si="1"/>
        <v>0</v>
      </c>
    </row>
    <row r="54" spans="1:29" ht="39.75" customHeight="1">
      <c r="A54" s="226"/>
      <c r="B54" s="90" t="s">
        <v>237</v>
      </c>
      <c r="C54" s="71">
        <v>13055</v>
      </c>
      <c r="D54" s="71"/>
      <c r="E54" s="71"/>
      <c r="F54" s="71"/>
      <c r="G54" s="71"/>
      <c r="H54" s="71"/>
      <c r="I54" s="73">
        <v>1295</v>
      </c>
      <c r="J54" s="73">
        <v>1505</v>
      </c>
      <c r="K54" s="71">
        <v>7455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10" t="s">
        <v>275</v>
      </c>
      <c r="Y54" s="71"/>
      <c r="Z54" s="10" t="s">
        <v>272</v>
      </c>
      <c r="AA54" s="71"/>
      <c r="AB54" s="71"/>
      <c r="AC54" s="62">
        <f t="shared" si="1"/>
        <v>0</v>
      </c>
    </row>
    <row r="55" spans="1:29" ht="48.75">
      <c r="A55" s="226"/>
      <c r="B55" s="91" t="s">
        <v>238</v>
      </c>
      <c r="C55" s="71">
        <v>15000</v>
      </c>
      <c r="D55" s="71"/>
      <c r="E55" s="71">
        <v>6000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10" t="s">
        <v>239</v>
      </c>
      <c r="S55" s="10" t="s">
        <v>240</v>
      </c>
      <c r="T55" s="92">
        <v>2000</v>
      </c>
      <c r="U55" s="74"/>
      <c r="V55" s="74"/>
      <c r="W55" s="74"/>
      <c r="X55" s="71"/>
      <c r="Y55" s="71"/>
      <c r="Z55" s="93"/>
      <c r="AA55" s="71"/>
      <c r="AB55" s="71"/>
      <c r="AC55" s="62">
        <f t="shared" si="1"/>
        <v>10255</v>
      </c>
    </row>
    <row r="56" spans="1:29" ht="15" hidden="1">
      <c r="A56" s="226">
        <v>12</v>
      </c>
      <c r="B56" s="69" t="s">
        <v>241</v>
      </c>
      <c r="C56" s="70">
        <v>13999</v>
      </c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62">
        <f t="shared" si="1"/>
        <v>8000</v>
      </c>
    </row>
    <row r="57" spans="1:29" ht="36.75" hidden="1">
      <c r="A57" s="226"/>
      <c r="B57" s="91" t="s">
        <v>242</v>
      </c>
      <c r="C57" s="71">
        <v>2724</v>
      </c>
      <c r="D57" s="71"/>
      <c r="E57" s="71"/>
      <c r="F57" s="71"/>
      <c r="G57" s="71"/>
      <c r="H57" s="10" t="s">
        <v>269</v>
      </c>
      <c r="I57" s="10" t="s">
        <v>270</v>
      </c>
      <c r="J57" s="73">
        <v>1265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10"/>
      <c r="AA57" s="71"/>
      <c r="AB57" s="71"/>
      <c r="AC57" s="62">
        <f t="shared" si="1"/>
        <v>0</v>
      </c>
    </row>
    <row r="58" spans="1:29" ht="48.75" hidden="1">
      <c r="A58" s="226"/>
      <c r="B58" s="91" t="s">
        <v>243</v>
      </c>
      <c r="C58" s="71">
        <v>11275</v>
      </c>
      <c r="D58" s="94"/>
      <c r="E58" s="94"/>
      <c r="F58" s="94"/>
      <c r="G58" s="95"/>
      <c r="H58" s="95"/>
      <c r="I58" s="95"/>
      <c r="J58" s="95"/>
      <c r="K58" s="95"/>
      <c r="L58" s="95"/>
      <c r="M58" s="95"/>
      <c r="N58" s="96">
        <v>4775</v>
      </c>
      <c r="O58" s="96">
        <v>4000</v>
      </c>
      <c r="P58" s="96"/>
      <c r="Q58" s="97" t="s">
        <v>244</v>
      </c>
      <c r="R58" s="98">
        <v>1000</v>
      </c>
      <c r="S58" s="98"/>
      <c r="T58" s="98"/>
      <c r="U58" s="98"/>
      <c r="V58" s="98"/>
      <c r="W58" s="98"/>
      <c r="X58" s="98"/>
      <c r="Y58" s="98"/>
      <c r="Z58" s="95"/>
      <c r="AA58" s="95"/>
      <c r="AB58" s="95"/>
      <c r="AC58" s="62">
        <f t="shared" si="1"/>
        <v>1265</v>
      </c>
    </row>
    <row r="59" spans="1:29" ht="24.75">
      <c r="A59" s="99"/>
      <c r="B59" s="69" t="s">
        <v>245</v>
      </c>
      <c r="C59" s="70">
        <f>SUM(D59:AB59)</f>
        <v>190269</v>
      </c>
      <c r="D59" s="70">
        <v>1505</v>
      </c>
      <c r="E59" s="100">
        <v>13468</v>
      </c>
      <c r="F59" s="100">
        <v>495</v>
      </c>
      <c r="G59" s="100">
        <v>23316</v>
      </c>
      <c r="H59" s="100">
        <v>500</v>
      </c>
      <c r="I59" s="100">
        <v>5070</v>
      </c>
      <c r="J59" s="100">
        <v>8392</v>
      </c>
      <c r="K59" s="93">
        <v>13977</v>
      </c>
      <c r="L59" s="100">
        <v>500</v>
      </c>
      <c r="M59" s="100">
        <v>4500</v>
      </c>
      <c r="N59" s="100">
        <v>6275</v>
      </c>
      <c r="O59" s="100">
        <v>6300</v>
      </c>
      <c r="P59" s="100">
        <v>19500</v>
      </c>
      <c r="Q59" s="100">
        <v>1500</v>
      </c>
      <c r="R59" s="100">
        <v>14091</v>
      </c>
      <c r="S59" s="100">
        <v>1500</v>
      </c>
      <c r="T59" s="100">
        <v>4478</v>
      </c>
      <c r="U59" s="100">
        <v>2722</v>
      </c>
      <c r="V59" s="100">
        <v>93</v>
      </c>
      <c r="W59" s="100">
        <v>864</v>
      </c>
      <c r="X59" s="101">
        <v>20518</v>
      </c>
      <c r="Y59" s="101">
        <v>900</v>
      </c>
      <c r="Z59" s="101">
        <v>2300</v>
      </c>
      <c r="AA59" s="101">
        <v>633</v>
      </c>
      <c r="AB59" s="100">
        <v>36872</v>
      </c>
      <c r="AC59" s="62">
        <f t="shared" si="1"/>
        <v>9775</v>
      </c>
    </row>
    <row r="60" spans="1:28" s="104" customFormat="1" ht="14.25">
      <c r="A60" s="102"/>
      <c r="B60" s="81" t="s">
        <v>9</v>
      </c>
      <c r="C60" s="70">
        <f>SUM(D60:AB60)</f>
        <v>0</v>
      </c>
      <c r="D60" s="71"/>
      <c r="E60" s="103"/>
      <c r="F60" s="103"/>
      <c r="G60" s="86"/>
      <c r="H60" s="86"/>
      <c r="I60" s="86"/>
      <c r="J60" s="86">
        <v>201</v>
      </c>
      <c r="K60" s="71">
        <v>-201</v>
      </c>
      <c r="L60" s="71"/>
      <c r="M60" s="71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>
        <v>1000</v>
      </c>
      <c r="Y60" s="71"/>
      <c r="Z60" s="71">
        <v>-1000</v>
      </c>
      <c r="AA60" s="86"/>
      <c r="AB60" s="86"/>
    </row>
    <row r="61" spans="1:30" s="58" customFormat="1" ht="15">
      <c r="A61" s="105"/>
      <c r="B61" s="106" t="s">
        <v>246</v>
      </c>
      <c r="C61" s="70">
        <f>SUM(D61:AB61)</f>
        <v>190269</v>
      </c>
      <c r="D61" s="70">
        <f>D59+D60</f>
        <v>1505</v>
      </c>
      <c r="E61" s="100">
        <f>E59+E60</f>
        <v>13468</v>
      </c>
      <c r="F61" s="100">
        <f>F59+F60</f>
        <v>495</v>
      </c>
      <c r="G61" s="100">
        <f aca="true" t="shared" si="2" ref="G61:AB61">G59+G60</f>
        <v>23316</v>
      </c>
      <c r="H61" s="100">
        <f>H59+H60</f>
        <v>500</v>
      </c>
      <c r="I61" s="100">
        <f t="shared" si="2"/>
        <v>5070</v>
      </c>
      <c r="J61" s="100">
        <f t="shared" si="2"/>
        <v>8593</v>
      </c>
      <c r="K61" s="100">
        <f t="shared" si="2"/>
        <v>13776</v>
      </c>
      <c r="L61" s="100">
        <f t="shared" si="2"/>
        <v>500</v>
      </c>
      <c r="M61" s="100">
        <f t="shared" si="2"/>
        <v>4500</v>
      </c>
      <c r="N61" s="100">
        <f t="shared" si="2"/>
        <v>6275</v>
      </c>
      <c r="O61" s="100">
        <f t="shared" si="2"/>
        <v>6300</v>
      </c>
      <c r="P61" s="100">
        <f t="shared" si="2"/>
        <v>19500</v>
      </c>
      <c r="Q61" s="100">
        <f>Q59+Q60</f>
        <v>1500</v>
      </c>
      <c r="R61" s="100">
        <f t="shared" si="2"/>
        <v>14091</v>
      </c>
      <c r="S61" s="100">
        <f t="shared" si="2"/>
        <v>1500</v>
      </c>
      <c r="T61" s="100">
        <f t="shared" si="2"/>
        <v>4478</v>
      </c>
      <c r="U61" s="100">
        <f t="shared" si="2"/>
        <v>2722</v>
      </c>
      <c r="V61" s="100">
        <f t="shared" si="2"/>
        <v>93</v>
      </c>
      <c r="W61" s="100">
        <f t="shared" si="2"/>
        <v>864</v>
      </c>
      <c r="X61" s="100">
        <f t="shared" si="2"/>
        <v>21518</v>
      </c>
      <c r="Y61" s="100">
        <f t="shared" si="2"/>
        <v>900</v>
      </c>
      <c r="Z61" s="100">
        <f t="shared" si="2"/>
        <v>1300</v>
      </c>
      <c r="AA61" s="100">
        <f t="shared" si="2"/>
        <v>633</v>
      </c>
      <c r="AB61" s="100">
        <f t="shared" si="2"/>
        <v>36872</v>
      </c>
      <c r="AC61" s="62">
        <f>SUM(AC16:AC59)</f>
        <v>133392</v>
      </c>
      <c r="AD61" s="107"/>
    </row>
    <row r="62" spans="1:29" s="58" customFormat="1" ht="14.25" customHeight="1">
      <c r="A62" s="54"/>
      <c r="B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62"/>
    </row>
    <row r="63" spans="3:27" ht="15">
      <c r="C63" s="115">
        <f>C59-C61</f>
        <v>0</v>
      </c>
      <c r="D63" s="108"/>
      <c r="W63" s="185" t="s">
        <v>415</v>
      </c>
      <c r="X63" s="186"/>
      <c r="Y63" s="185"/>
      <c r="Z63" s="186"/>
      <c r="AA63" s="109"/>
    </row>
    <row r="64" spans="23:27" ht="15">
      <c r="W64" s="185"/>
      <c r="X64" s="186"/>
      <c r="Y64" s="185"/>
      <c r="Z64" s="186"/>
      <c r="AA64" s="109"/>
    </row>
    <row r="65" spans="1:28" ht="1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185" t="s">
        <v>416</v>
      </c>
      <c r="X65" s="186"/>
      <c r="Z65" s="186"/>
      <c r="AA65" s="109"/>
      <c r="AB65" s="72"/>
    </row>
    <row r="66" spans="1:28" s="72" customFormat="1" ht="12.75">
      <c r="A66" s="54"/>
      <c r="B66" s="55"/>
      <c r="C66" s="56"/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110"/>
      <c r="AA66" s="57"/>
      <c r="AB66" s="57"/>
    </row>
    <row r="67" spans="18:26" ht="15">
      <c r="R67" s="111"/>
      <c r="S67" s="111"/>
      <c r="T67" s="111"/>
      <c r="U67" s="111"/>
      <c r="V67" s="111"/>
      <c r="W67" s="111"/>
      <c r="X67" s="111"/>
      <c r="Y67" s="111"/>
      <c r="Z67" s="111"/>
    </row>
  </sheetData>
  <sheetProtection/>
  <mergeCells count="50">
    <mergeCell ref="A53:A55"/>
    <mergeCell ref="A56:A58"/>
    <mergeCell ref="H37:J37"/>
    <mergeCell ref="H11:J11"/>
    <mergeCell ref="H10:M10"/>
    <mergeCell ref="A49:A52"/>
    <mergeCell ref="D10:G10"/>
    <mergeCell ref="A47:A48"/>
    <mergeCell ref="E37:G37"/>
    <mergeCell ref="K37:M37"/>
    <mergeCell ref="A31:A34"/>
    <mergeCell ref="A40:A43"/>
    <mergeCell ref="A44:A46"/>
    <mergeCell ref="A14:A16"/>
    <mergeCell ref="A17:A19"/>
    <mergeCell ref="A20:A22"/>
    <mergeCell ref="N37:P37"/>
    <mergeCell ref="R37:S37"/>
    <mergeCell ref="A35:A38"/>
    <mergeCell ref="B35:B38"/>
    <mergeCell ref="C35:C38"/>
    <mergeCell ref="G35:AB35"/>
    <mergeCell ref="E36:G36"/>
    <mergeCell ref="I36:M36"/>
    <mergeCell ref="X37:Y37"/>
    <mergeCell ref="AA37:AB37"/>
    <mergeCell ref="T37:U37"/>
    <mergeCell ref="A23:A26"/>
    <mergeCell ref="A27:A30"/>
    <mergeCell ref="V11:Y11"/>
    <mergeCell ref="AA11:AB11"/>
    <mergeCell ref="N36:P36"/>
    <mergeCell ref="R36:U36"/>
    <mergeCell ref="X36:Z36"/>
    <mergeCell ref="AA36:AB36"/>
    <mergeCell ref="B6:AA6"/>
    <mergeCell ref="A7:AB7"/>
    <mergeCell ref="A9:A12"/>
    <mergeCell ref="B9:B12"/>
    <mergeCell ref="C9:C12"/>
    <mergeCell ref="G9:AB9"/>
    <mergeCell ref="N10:P10"/>
    <mergeCell ref="R10:U10"/>
    <mergeCell ref="V10:Z10"/>
    <mergeCell ref="AA10:AB10"/>
    <mergeCell ref="D11:G11"/>
    <mergeCell ref="K11:M11"/>
    <mergeCell ref="N11:P11"/>
    <mergeCell ref="R11:S11"/>
    <mergeCell ref="T11:U11"/>
  </mergeCells>
  <printOptions/>
  <pageMargins left="0.2" right="0.19" top="0.45" bottom="0.3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2014-01-10T12:39:29Z</dcterms:modified>
  <cp:category/>
  <cp:version/>
  <cp:contentType/>
  <cp:contentStatus/>
</cp:coreProperties>
</file>