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2420" windowHeight="9660" activeTab="0"/>
  </bookViews>
  <sheets>
    <sheet name="odpowiedzi  1 do 4" sheetId="1" r:id="rId1"/>
    <sheet name="odpowiedzi 5 - 7" sheetId="2" r:id="rId2"/>
    <sheet name="odpowiedz  z 18.11" sheetId="3" r:id="rId3"/>
  </sheets>
  <definedNames/>
  <calcPr fullCalcOnLoad="1"/>
</workbook>
</file>

<file path=xl/sharedStrings.xml><?xml version="1.0" encoding="utf-8"?>
<sst xmlns="http://schemas.openxmlformats.org/spreadsheetml/2006/main" count="153" uniqueCount="118">
  <si>
    <t>Budowa ulic w Tulcach wraz z dojściem (chodnikiem do kompleksu sportowego ORLIK</t>
  </si>
  <si>
    <t>"Moje boisko ORLIK 2012" w Tulcach</t>
  </si>
  <si>
    <t>"Moje boisko ORLIK 2012" w Kleszczewie wraz z zagospodarowaniem terenu, budowa parkingu i chodników przy kompleksie sportowym i Zespole Szkół w Kleszczewie</t>
  </si>
  <si>
    <t>koszt ogółem</t>
  </si>
  <si>
    <t>Brutto</t>
  </si>
  <si>
    <t>VAT</t>
  </si>
  <si>
    <t>środki własne</t>
  </si>
  <si>
    <t>Kredyt komercyjny</t>
  </si>
  <si>
    <t>Ministerstwo Sportu i Turystyki</t>
  </si>
  <si>
    <t>342/01/09</t>
  </si>
  <si>
    <t>342/02/09</t>
  </si>
  <si>
    <t>342/03/09</t>
  </si>
  <si>
    <t>342/04/09</t>
  </si>
  <si>
    <t>342/06/09</t>
  </si>
  <si>
    <t>Netto</t>
  </si>
  <si>
    <t xml:space="preserve">Budowa dróg do nowych terenów inwestycyjnych </t>
  </si>
  <si>
    <t>aneks do umowy</t>
  </si>
  <si>
    <t>Budowa drogi Zimin Nowy Świat   (fak 151/DP/2009)</t>
  </si>
  <si>
    <t>342/08/09</t>
  </si>
  <si>
    <t>rodzaj przetargu</t>
  </si>
  <si>
    <t>Razem</t>
  </si>
  <si>
    <t>źródła finansowania przedsięwzięcia</t>
  </si>
  <si>
    <t>Projekt i nadzór droga Zimin Nowy Świat</t>
  </si>
  <si>
    <t>2222/65/2009</t>
  </si>
  <si>
    <t>ogółem</t>
  </si>
  <si>
    <t>nadzór</t>
  </si>
  <si>
    <t>Kredyt na budowę hali sportowej w Tulcach</t>
  </si>
  <si>
    <t>Kredyt na budowę ulic w Tulcach</t>
  </si>
  <si>
    <t>Ad 1. Zobowiązania o zabowiązaniach wg tutułów dłużnych na dzień 30.09.2009r.</t>
  </si>
  <si>
    <t>Ad. 2</t>
  </si>
  <si>
    <t>Ad.3</t>
  </si>
  <si>
    <t>Wyrażamy zgodę, aby warynkiem nie pobierania prowizji od zmian w drodze aneksu dotyczących wielkości i terminu spłat rat było złożenie uzasadnionego wniosku do Banku w terminie 15 dni roboczych przed terminem płatności.</t>
  </si>
  <si>
    <t>Podstawą prawną wszystkich przedsięwzięć jest wynonywanie zadań własnych Gminy na podstawie ustawy z 8 marca 1990r. o samorządzie gminnym Dz. U . Z 2001r. Nr 142, poz. 1591 ze zmianami.</t>
  </si>
  <si>
    <t>Ad. 4.1</t>
  </si>
  <si>
    <t>Określenie inwesytcji</t>
  </si>
  <si>
    <t>Ad. 4.2,3</t>
  </si>
  <si>
    <t xml:space="preserve">Ad. 4  </t>
  </si>
  <si>
    <t>Ad. 5</t>
  </si>
  <si>
    <t>Na wszystkie zadania rozstrzygnięty został przetarg.</t>
  </si>
  <si>
    <t>nazwa zadania</t>
  </si>
  <si>
    <t>ogłoszenia przetargu</t>
  </si>
  <si>
    <t>rozstrzynięcia</t>
  </si>
  <si>
    <t>Data</t>
  </si>
  <si>
    <t>data realizacji zadania</t>
  </si>
  <si>
    <t>rozpoczęcie</t>
  </si>
  <si>
    <t xml:space="preserve">zakończenie </t>
  </si>
  <si>
    <t>5.05.2009</t>
  </si>
  <si>
    <t>3.06.2009</t>
  </si>
  <si>
    <t>nieograniczony</t>
  </si>
  <si>
    <t>23.06.2009</t>
  </si>
  <si>
    <t>30.11.2009</t>
  </si>
  <si>
    <t>roboty uzupełniające</t>
  </si>
  <si>
    <t>19.10.2009</t>
  </si>
  <si>
    <t>2.11.2009</t>
  </si>
  <si>
    <t>z wolnej ręki</t>
  </si>
  <si>
    <t>15.05.2009</t>
  </si>
  <si>
    <t>05.06.2009</t>
  </si>
  <si>
    <t>17.07.2009</t>
  </si>
  <si>
    <t>30.10.2009</t>
  </si>
  <si>
    <t>29.05.2009</t>
  </si>
  <si>
    <t>19.06.2009</t>
  </si>
  <si>
    <t>04.08.2009</t>
  </si>
  <si>
    <t>04.11.2009</t>
  </si>
  <si>
    <t>kwota</t>
  </si>
  <si>
    <t>10.07.2009</t>
  </si>
  <si>
    <t>31.07.2009</t>
  </si>
  <si>
    <t>14.08.2009</t>
  </si>
  <si>
    <t>30.09.2009</t>
  </si>
  <si>
    <t>nie dotyczy</t>
  </si>
  <si>
    <t>2222/64/2009</t>
  </si>
  <si>
    <t>Kwota kredytu w pierwszej pozycji 238.100 zł dotyczy wykorzystania pozostałej części kredytu zaciągniętego w grudniu  2008r.</t>
  </si>
  <si>
    <t xml:space="preserve">Planowany kredyt wg Uchwały Rady Gminy </t>
  </si>
  <si>
    <r>
      <t xml:space="preserve">Wyrażamy zgodę, aby warunkiem nie pobierania prowizji od wcześniejszej spłaty kredytu </t>
    </r>
    <r>
      <rPr>
        <i/>
        <sz val="11"/>
        <color indexed="8"/>
        <rFont val="Czcionka tekstu podstawowego"/>
        <family val="0"/>
      </rPr>
      <t xml:space="preserve">kredytu </t>
    </r>
    <r>
      <rPr>
        <sz val="11"/>
        <color indexed="8"/>
        <rFont val="Czcionka tekstu podstawowego"/>
        <family val="2"/>
      </rPr>
      <t xml:space="preserve">było złożenie uzasadnionego wniosku do Banku w terminie 7 dni przed upływem terminem </t>
    </r>
    <r>
      <rPr>
        <sz val="11"/>
        <color indexed="8"/>
        <rFont val="Czcionka tekstu podstawowego"/>
        <family val="2"/>
      </rPr>
      <t xml:space="preserve"> spłaty. W sprawie wykorzystania całości lub części kredytu zobowiązujemy się powiadomić Bank  w terminie 7 dni od daty wyboru oferty o wysokości zapotrzebowania na kredyt. Uchwała Rady Gminy określa, że kredyt ma być zaciągnięty w 2009r. dlatego istnieje obawa, że wydłużanie terminów może spowodować potrzebę zmiany Uchwały. Należy zauważyć, że zaciągnięty kredyt nie może przewyższać wartości poniesionych nakładów.</t>
    </r>
  </si>
  <si>
    <t>Harmonogram wypłat kredytu. Z uwagi, że do dnia rozstrzygnięcia przetargu na udzielenie kredytu zadania inwestycyjne winny być zakończone, częśc zobowiązań jest uregulowana, planuje się uruchomienie kredytu bezpośrednio po podpisaniu umowy o udzielenie kredytu.</t>
  </si>
  <si>
    <t xml:space="preserve">umowa nr </t>
  </si>
  <si>
    <t>"Moje boisko ORLIK 2012" w Kleszczewie</t>
  </si>
  <si>
    <t xml:space="preserve">Budowa ulic w Tulcach </t>
  </si>
  <si>
    <t>Budowa ulic w Tulcach roboty uzupełniające</t>
  </si>
  <si>
    <t>Zagospodarrowanie terenu przy "Oliku"</t>
  </si>
  <si>
    <t>Zagospodarowanie terenu wokół "ORLIKA"</t>
  </si>
  <si>
    <t>13.07.2009</t>
  </si>
  <si>
    <t>22.10.2009</t>
  </si>
  <si>
    <t xml:space="preserve">Generalni wykonawcy umów </t>
  </si>
  <si>
    <t>roboty dodatkowena  zagospodarowanie terenu  ogrodzenie "ORLIK"</t>
  </si>
  <si>
    <t xml:space="preserve">Ad 6 </t>
  </si>
  <si>
    <t>Ad 7</t>
  </si>
  <si>
    <t>Na realizowane inwestycje nie ma obowiązku sporządzania analizy oddziaływania na środowisko.</t>
  </si>
  <si>
    <t>Odpowiedzi na pytanie Banku (ciąg dalszy)</t>
  </si>
  <si>
    <t>różne</t>
  </si>
  <si>
    <t>Urząd Marszałkow ski</t>
  </si>
  <si>
    <t>Odpowiedzi na zapytanie Banku z dnai 17.11.2009r.</t>
  </si>
  <si>
    <t>roboty uzupełniające budowlane</t>
  </si>
  <si>
    <t>342/10/09</t>
  </si>
  <si>
    <t>09.06.2009</t>
  </si>
  <si>
    <t>03.07.2009</t>
  </si>
  <si>
    <t>01.10.2009</t>
  </si>
  <si>
    <t>31.10.2009</t>
  </si>
  <si>
    <t>15.12.2009</t>
  </si>
  <si>
    <t>20.10.2009</t>
  </si>
  <si>
    <t>umowa 342/03/2009 z dnia 17.07.2009r. Przedsiębiorstwo Wielobranżowe Bolesław Spochacz Ruszkowo 7a</t>
  </si>
  <si>
    <t>2222/64/2009 z dnia 20.10.2009r.  EUROIMPEX TRADE Sp. Z o.o. Poznań ul Ryb 2</t>
  </si>
  <si>
    <t>umowa 342/02/09 z dnia 03.07.2009r. EUROIMPEX TRADE Sp. Z o.o. Poznań ul. Ryb 2</t>
  </si>
  <si>
    <t>2222/65/2009 z dnia 20.10.2009- wykonawca Przedsiębiorstwo Wielobranżowe  Bolesław Spochacz Ruszkowo 7a</t>
  </si>
  <si>
    <t>umowa 342/06/2009 z dnia 14.08.2009r. COLAS Polska Sp. Z o.o. Palędzie, ul. Nowa 49</t>
  </si>
  <si>
    <t>umowa 342/01 z dnia 23.06.2009r - wykonawca Przedsiębiorstwo Produkcyjno Hsndlowo Usługowo "SPEC" Błażejewko  ul St. Mikołajczyka 65/1</t>
  </si>
  <si>
    <t>umowa 342/08/09 z dnia  22.10.2009r.             Langras Spóla Cywilna Kórnik Runowo 4</t>
  </si>
  <si>
    <t>umowa 340-04/2009 z dnia 13.07.2009r. LANGRAS Spółka Cywilna Kórnik Runowo 4</t>
  </si>
  <si>
    <t>Nakłady na poszczególne zadania wg wartości netto, brutto i VAT podano w punkcie  4. 2 i 3. Wykonywane prace dotyczą robót budowlanych.  Przy zadaniu budowa boiska "ORLIK" w tulcach w kwocie 47.455,81 ujęte został głównie nakłady związane z opracowaniem projektu 41.724 zł, przyłącze elektryczne 3.772,81 zł badania archeologiczne 1.220 zł, oraz  roboty geodezyjne 732 zł i dziennik budowy 7 zł</t>
  </si>
  <si>
    <t>w zadaniu budowa "ORLIKA" w Kleszczewie w kwocie 49.555 zł ujęte są nakłady: dokumentacja geotechniczna 3.294 zł, mapa geodezyjna 1.830 zł, dokumentacja  projektowa 24.400 zł, wycinka drzew 18.704 zł, dziennik budowy 7 zl, badania archeologiczne 1.220 zł.</t>
  </si>
  <si>
    <t>odpowiedz na zapytanie z 18.11.2009r.</t>
  </si>
  <si>
    <t>kategoria ogłoszenia</t>
  </si>
  <si>
    <t>Przetarg nieograniczony na kredyt długoterminowy na zadania inwestycyjne</t>
  </si>
  <si>
    <t>załączone dokumenty</t>
  </si>
  <si>
    <t>przetargi     - usługi</t>
  </si>
  <si>
    <t>Wymienione w pytaniu sprawozdania znajdują się na stronie  www.kleszczewo.pl</t>
  </si>
  <si>
    <t>Mirosława Nowak</t>
  </si>
  <si>
    <t xml:space="preserve">Kleszczewo 20.11.2009r. </t>
  </si>
  <si>
    <t>Kleszczewo 20.11.2009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</si>
</sst>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i/>
      <sz val="11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4" fontId="1" fillId="0" borderId="11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" fontId="1" fillId="0" borderId="11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0">
      <selection activeCell="H45" sqref="H45"/>
    </sheetView>
  </sheetViews>
  <sheetFormatPr defaultColWidth="8.796875" defaultRowHeight="14.25"/>
  <cols>
    <col min="1" max="1" width="31.3984375" style="0" customWidth="1"/>
    <col min="2" max="2" width="10.3984375" style="0" customWidth="1"/>
    <col min="3" max="3" width="10.5" style="0" customWidth="1"/>
    <col min="4" max="4" width="10.59765625" style="0" customWidth="1"/>
    <col min="5" max="6" width="10.09765625" style="0" customWidth="1"/>
    <col min="7" max="7" width="11.19921875" style="0" customWidth="1"/>
    <col min="8" max="8" width="10" style="0" customWidth="1"/>
    <col min="9" max="9" width="10.09765625" style="0" customWidth="1"/>
    <col min="10" max="10" width="9.8984375" style="0" bestFit="1" customWidth="1"/>
  </cols>
  <sheetData>
    <row r="1" ht="15">
      <c r="A1" s="52" t="s">
        <v>90</v>
      </c>
    </row>
    <row r="3" ht="14.25">
      <c r="A3" t="s">
        <v>28</v>
      </c>
    </row>
    <row r="4" spans="1:2" ht="15" customHeight="1">
      <c r="A4" s="6" t="s">
        <v>26</v>
      </c>
      <c r="B4" s="25">
        <v>1618500</v>
      </c>
    </row>
    <row r="5" spans="1:2" ht="14.25">
      <c r="A5" s="3" t="s">
        <v>27</v>
      </c>
      <c r="B5" s="25">
        <v>2700000</v>
      </c>
    </row>
    <row r="6" spans="1:2" ht="14.25">
      <c r="A6" s="26" t="s">
        <v>20</v>
      </c>
      <c r="B6" s="27">
        <f>SUM(B4:B5)</f>
        <v>4318500</v>
      </c>
    </row>
    <row r="8" ht="14.25">
      <c r="A8" t="s">
        <v>29</v>
      </c>
    </row>
    <row r="9" spans="1:9" ht="78" customHeight="1">
      <c r="A9" s="39" t="s">
        <v>72</v>
      </c>
      <c r="B9" s="39"/>
      <c r="C9" s="39"/>
      <c r="D9" s="39"/>
      <c r="E9" s="39"/>
      <c r="F9" s="39"/>
      <c r="G9" s="39"/>
      <c r="H9" s="39"/>
      <c r="I9" s="39"/>
    </row>
    <row r="11" ht="14.25">
      <c r="A11" t="s">
        <v>30</v>
      </c>
    </row>
    <row r="12" spans="1:9" ht="36" customHeight="1">
      <c r="A12" s="39" t="s">
        <v>31</v>
      </c>
      <c r="B12" s="39"/>
      <c r="C12" s="39"/>
      <c r="D12" s="39"/>
      <c r="E12" s="39"/>
      <c r="F12" s="39"/>
      <c r="G12" s="39"/>
      <c r="H12" s="39"/>
      <c r="I12" s="39"/>
    </row>
    <row r="14" ht="14.25">
      <c r="A14" t="s">
        <v>33</v>
      </c>
    </row>
    <row r="15" spans="1:9" ht="27.75" customHeight="1">
      <c r="A15" s="39" t="s">
        <v>32</v>
      </c>
      <c r="B15" s="39"/>
      <c r="C15" s="39"/>
      <c r="D15" s="39"/>
      <c r="E15" s="39"/>
      <c r="F15" s="39"/>
      <c r="G15" s="39"/>
      <c r="H15" s="39"/>
      <c r="I15" s="39"/>
    </row>
    <row r="16" spans="1:9" ht="14.25">
      <c r="A16" s="24"/>
      <c r="B16" s="24"/>
      <c r="C16" s="24"/>
      <c r="D16" s="24"/>
      <c r="E16" s="24"/>
      <c r="F16" s="24"/>
      <c r="G16" s="24"/>
      <c r="H16" s="24"/>
      <c r="I16" s="24"/>
    </row>
    <row r="17" ht="14.25">
      <c r="A17" t="s">
        <v>35</v>
      </c>
    </row>
    <row r="18" spans="1:10" ht="14.25" customHeight="1">
      <c r="A18" s="73" t="s">
        <v>34</v>
      </c>
      <c r="B18" s="71" t="s">
        <v>74</v>
      </c>
      <c r="C18" s="33" t="s">
        <v>3</v>
      </c>
      <c r="D18" s="34"/>
      <c r="E18" s="64"/>
      <c r="F18" s="65" t="s">
        <v>21</v>
      </c>
      <c r="G18" s="66"/>
      <c r="H18" s="66"/>
      <c r="I18" s="67"/>
      <c r="J18" s="55" t="s">
        <v>71</v>
      </c>
    </row>
    <row r="19" spans="1:10" ht="33.75" customHeight="1">
      <c r="A19" s="74"/>
      <c r="B19" s="72"/>
      <c r="C19" s="10" t="s">
        <v>4</v>
      </c>
      <c r="D19" s="10" t="s">
        <v>14</v>
      </c>
      <c r="E19" s="10" t="s">
        <v>5</v>
      </c>
      <c r="F19" s="8" t="s">
        <v>6</v>
      </c>
      <c r="G19" s="8" t="s">
        <v>7</v>
      </c>
      <c r="H19" s="8" t="s">
        <v>89</v>
      </c>
      <c r="I19" s="8" t="s">
        <v>8</v>
      </c>
      <c r="J19" s="55"/>
    </row>
    <row r="20" spans="1:10" ht="16.5" customHeight="1">
      <c r="A20" s="84" t="s">
        <v>0</v>
      </c>
      <c r="B20" s="81" t="s">
        <v>12</v>
      </c>
      <c r="C20" s="83">
        <v>990731.37</v>
      </c>
      <c r="D20" s="83">
        <v>812074.89</v>
      </c>
      <c r="E20" s="83">
        <v>178656.48</v>
      </c>
      <c r="F20" s="1"/>
      <c r="G20" s="11">
        <v>238100</v>
      </c>
      <c r="H20" s="12"/>
      <c r="I20" s="12"/>
      <c r="J20" s="13"/>
    </row>
    <row r="21" spans="1:10" ht="13.5" customHeight="1">
      <c r="A21" s="85"/>
      <c r="B21" s="82"/>
      <c r="C21" s="82"/>
      <c r="D21" s="82"/>
      <c r="E21" s="82"/>
      <c r="F21" s="38">
        <f>C20+C22+C23+C24-G20-G21</f>
        <v>208581.8999999999</v>
      </c>
      <c r="G21" s="36">
        <v>700000</v>
      </c>
      <c r="H21" s="5"/>
      <c r="I21" s="5"/>
      <c r="J21" s="56">
        <v>700000</v>
      </c>
    </row>
    <row r="22" spans="1:10" ht="20.25" customHeight="1">
      <c r="A22" s="85"/>
      <c r="B22" s="13" t="s">
        <v>18</v>
      </c>
      <c r="C22" s="5">
        <v>90640.39</v>
      </c>
      <c r="D22" s="5">
        <v>74295.4</v>
      </c>
      <c r="E22" s="5">
        <v>16344.99</v>
      </c>
      <c r="F22" s="37"/>
      <c r="G22" s="36"/>
      <c r="H22" s="5"/>
      <c r="I22" s="5"/>
      <c r="J22" s="56"/>
    </row>
    <row r="23" spans="1:10" ht="20.25" customHeight="1">
      <c r="A23" s="85"/>
      <c r="B23" s="13" t="s">
        <v>25</v>
      </c>
      <c r="C23" s="5">
        <v>10858</v>
      </c>
      <c r="D23" s="5">
        <v>8900</v>
      </c>
      <c r="E23" s="5">
        <f>C23-D23</f>
        <v>1958</v>
      </c>
      <c r="F23" s="37"/>
      <c r="G23" s="36"/>
      <c r="H23" s="5"/>
      <c r="I23" s="5"/>
      <c r="J23" s="56"/>
    </row>
    <row r="24" spans="1:10" ht="20.25" customHeight="1">
      <c r="A24" s="86"/>
      <c r="B24" s="13" t="s">
        <v>69</v>
      </c>
      <c r="C24" s="5">
        <v>54452.14</v>
      </c>
      <c r="D24" s="5">
        <v>44632.9</v>
      </c>
      <c r="E24" s="5">
        <f>C24-D24</f>
        <v>9819.239999999998</v>
      </c>
      <c r="F24" s="37"/>
      <c r="G24" s="37"/>
      <c r="H24" s="5"/>
      <c r="I24" s="5"/>
      <c r="J24" s="56"/>
    </row>
    <row r="25" spans="1:10" ht="30" customHeight="1">
      <c r="A25" s="17" t="s">
        <v>20</v>
      </c>
      <c r="B25" s="13"/>
      <c r="C25" s="14">
        <f>SUM(C20:C24)</f>
        <v>1146681.9</v>
      </c>
      <c r="D25" s="14">
        <f>SUM(D20:D24)</f>
        <v>939903.1900000001</v>
      </c>
      <c r="E25" s="14">
        <f>SUM(E20:E24)</f>
        <v>206778.71</v>
      </c>
      <c r="F25" s="14">
        <f>F21</f>
        <v>208581.8999999999</v>
      </c>
      <c r="G25" s="14">
        <f>G20+G21</f>
        <v>938100</v>
      </c>
      <c r="H25" s="5"/>
      <c r="I25" s="5"/>
      <c r="J25" s="57"/>
    </row>
    <row r="26" spans="1:10" s="51" customFormat="1" ht="35.25" customHeight="1">
      <c r="A26" s="48" t="s">
        <v>1</v>
      </c>
      <c r="B26" s="49" t="s">
        <v>10</v>
      </c>
      <c r="C26" s="50">
        <v>1024268.8</v>
      </c>
      <c r="D26" s="50">
        <f>C26-E26</f>
        <v>839564.5900000001</v>
      </c>
      <c r="E26" s="50">
        <v>184704.21</v>
      </c>
      <c r="F26" s="58">
        <f>C26+C27+C28-G26-H26-I26</f>
        <v>61724.6100000001</v>
      </c>
      <c r="G26" s="58">
        <v>350000</v>
      </c>
      <c r="H26" s="50">
        <v>333000</v>
      </c>
      <c r="I26" s="50">
        <v>333000</v>
      </c>
      <c r="J26" s="61">
        <v>350000</v>
      </c>
    </row>
    <row r="27" spans="1:10" ht="35.25" customHeight="1">
      <c r="A27" s="46"/>
      <c r="B27" s="49" t="s">
        <v>25</v>
      </c>
      <c r="C27" s="42">
        <v>6000</v>
      </c>
      <c r="D27" s="42">
        <v>4918.03</v>
      </c>
      <c r="E27" s="42">
        <f>C27-D27</f>
        <v>1081.9700000000003</v>
      </c>
      <c r="F27" s="59"/>
      <c r="G27" s="59"/>
      <c r="H27" s="22"/>
      <c r="I27" s="22"/>
      <c r="J27" s="62"/>
    </row>
    <row r="28" spans="1:10" ht="35.25" customHeight="1">
      <c r="A28" s="47"/>
      <c r="B28" s="49" t="s">
        <v>88</v>
      </c>
      <c r="C28" s="42">
        <v>47455.81</v>
      </c>
      <c r="D28" s="42">
        <v>38898.2</v>
      </c>
      <c r="E28" s="42">
        <f>C28-D28</f>
        <v>8557.61</v>
      </c>
      <c r="F28" s="60"/>
      <c r="G28" s="60"/>
      <c r="H28" s="22"/>
      <c r="I28" s="22"/>
      <c r="J28" s="62"/>
    </row>
    <row r="29" spans="1:10" s="52" customFormat="1" ht="35.25" customHeight="1">
      <c r="A29" s="44" t="s">
        <v>20</v>
      </c>
      <c r="B29" s="21"/>
      <c r="C29" s="22">
        <f>SUM(C26:C28)</f>
        <v>1077724.61</v>
      </c>
      <c r="D29" s="22">
        <f>SUM(D26:D28)</f>
        <v>883380.8200000001</v>
      </c>
      <c r="E29" s="22">
        <f>SUM(E26:E28)</f>
        <v>194343.78999999998</v>
      </c>
      <c r="F29" s="45">
        <f>F26</f>
        <v>61724.6100000001</v>
      </c>
      <c r="G29" s="45">
        <f>G26</f>
        <v>350000</v>
      </c>
      <c r="H29" s="22">
        <f>H26</f>
        <v>333000</v>
      </c>
      <c r="I29" s="22">
        <f>I26</f>
        <v>333000</v>
      </c>
      <c r="J29" s="63"/>
    </row>
    <row r="30" spans="1:10" ht="20.25" customHeight="1">
      <c r="A30" s="68" t="s">
        <v>2</v>
      </c>
      <c r="B30" s="13" t="s">
        <v>11</v>
      </c>
      <c r="C30" s="5">
        <v>1069856</v>
      </c>
      <c r="D30" s="5">
        <f>C30-E30</f>
        <v>876931.15</v>
      </c>
      <c r="E30" s="5">
        <v>192924.85</v>
      </c>
      <c r="F30" s="78">
        <f>C30+C33+C31+C32-H30-I30-G30</f>
        <v>61820.51000000001</v>
      </c>
      <c r="G30" s="75">
        <v>750000</v>
      </c>
      <c r="H30" s="5">
        <v>333000</v>
      </c>
      <c r="I30" s="5">
        <v>333000</v>
      </c>
      <c r="J30" s="56">
        <v>950000</v>
      </c>
    </row>
    <row r="31" spans="1:10" ht="21" customHeight="1">
      <c r="A31" s="69"/>
      <c r="B31" s="13" t="s">
        <v>23</v>
      </c>
      <c r="C31" s="5">
        <v>352509.51</v>
      </c>
      <c r="D31" s="5">
        <v>288942.22</v>
      </c>
      <c r="E31" s="5">
        <f>C31-D31</f>
        <v>63567.29000000004</v>
      </c>
      <c r="F31" s="79"/>
      <c r="G31" s="76"/>
      <c r="H31" s="5"/>
      <c r="I31" s="5"/>
      <c r="J31" s="56"/>
    </row>
    <row r="32" spans="1:10" ht="21" customHeight="1">
      <c r="A32" s="69"/>
      <c r="B32" s="13" t="s">
        <v>25</v>
      </c>
      <c r="C32" s="5">
        <v>6000</v>
      </c>
      <c r="D32" s="5">
        <v>4918.03</v>
      </c>
      <c r="E32" s="5">
        <f>C32-D32</f>
        <v>1081.9700000000003</v>
      </c>
      <c r="F32" s="79"/>
      <c r="G32" s="76"/>
      <c r="H32" s="5"/>
      <c r="I32" s="5"/>
      <c r="J32" s="56"/>
    </row>
    <row r="33" spans="1:10" ht="22.5" customHeight="1">
      <c r="A33" s="70"/>
      <c r="B33" s="13" t="s">
        <v>88</v>
      </c>
      <c r="C33" s="5">
        <v>49455</v>
      </c>
      <c r="D33" s="5">
        <v>40536.89</v>
      </c>
      <c r="E33" s="5">
        <f>C33-D33</f>
        <v>8918.11</v>
      </c>
      <c r="F33" s="80"/>
      <c r="G33" s="77"/>
      <c r="H33" s="5"/>
      <c r="I33" s="5"/>
      <c r="J33" s="56"/>
    </row>
    <row r="34" spans="1:10" ht="22.5" customHeight="1">
      <c r="A34" s="20" t="s">
        <v>20</v>
      </c>
      <c r="B34" s="23"/>
      <c r="C34" s="22">
        <f>SUM(C30:C33)</f>
        <v>1477820.51</v>
      </c>
      <c r="D34" s="22">
        <f>SUM(D30:D33)</f>
        <v>1211328.29</v>
      </c>
      <c r="E34" s="22">
        <f>SUM(E30:E33)</f>
        <v>266492.22000000003</v>
      </c>
      <c r="F34" s="22">
        <f>F30</f>
        <v>61820.51000000001</v>
      </c>
      <c r="G34" s="22">
        <f>G30</f>
        <v>750000</v>
      </c>
      <c r="H34" s="22">
        <f>H30</f>
        <v>333000</v>
      </c>
      <c r="I34" s="22">
        <f>I30</f>
        <v>333000</v>
      </c>
      <c r="J34" s="56"/>
    </row>
    <row r="35" spans="1:10" ht="29.25" customHeight="1">
      <c r="A35" s="7" t="s">
        <v>17</v>
      </c>
      <c r="B35" s="15" t="s">
        <v>13</v>
      </c>
      <c r="C35" s="5">
        <v>359263.15</v>
      </c>
      <c r="D35" s="5">
        <v>294477.99</v>
      </c>
      <c r="E35" s="5">
        <v>64785.16</v>
      </c>
      <c r="F35" s="36">
        <f>C35+C36-G35</f>
        <v>20369.150000000023</v>
      </c>
      <c r="G35" s="36">
        <v>360000</v>
      </c>
      <c r="H35" s="5"/>
      <c r="I35" s="5"/>
      <c r="J35" s="56">
        <v>360000</v>
      </c>
    </row>
    <row r="36" spans="1:10" ht="22.5" customHeight="1">
      <c r="A36" s="7" t="s">
        <v>22</v>
      </c>
      <c r="B36" s="15"/>
      <c r="C36" s="5">
        <v>21106</v>
      </c>
      <c r="D36" s="5">
        <v>17300</v>
      </c>
      <c r="E36" s="5">
        <f>C36-D36</f>
        <v>3806</v>
      </c>
      <c r="F36" s="37"/>
      <c r="G36" s="36"/>
      <c r="H36" s="5"/>
      <c r="I36" s="5"/>
      <c r="J36" s="57"/>
    </row>
    <row r="37" spans="1:10" ht="22.5" customHeight="1">
      <c r="A37" s="9" t="s">
        <v>20</v>
      </c>
      <c r="B37" s="19"/>
      <c r="C37" s="14">
        <f>C35+C36</f>
        <v>380369.15</v>
      </c>
      <c r="D37" s="14">
        <f>D35+D36</f>
        <v>311777.99</v>
      </c>
      <c r="E37" s="14">
        <f>E35+E36</f>
        <v>68591.16</v>
      </c>
      <c r="F37" s="14">
        <f>F35</f>
        <v>20369.150000000023</v>
      </c>
      <c r="G37" s="14">
        <f>G35</f>
        <v>360000</v>
      </c>
      <c r="H37" s="18"/>
      <c r="I37" s="18"/>
      <c r="J37" s="57"/>
    </row>
    <row r="38" spans="1:10" ht="29.25" customHeight="1">
      <c r="A38" s="7" t="s">
        <v>15</v>
      </c>
      <c r="B38" s="13" t="s">
        <v>9</v>
      </c>
      <c r="C38" s="5">
        <v>562420</v>
      </c>
      <c r="D38" s="5">
        <f>C38-E38</f>
        <v>461000</v>
      </c>
      <c r="E38" s="5">
        <v>101420</v>
      </c>
      <c r="F38" s="36">
        <f>C38+C40+C39-G38</f>
        <v>325902</v>
      </c>
      <c r="G38" s="36">
        <v>325000</v>
      </c>
      <c r="H38" s="5"/>
      <c r="I38" s="5"/>
      <c r="J38" s="56">
        <v>325000</v>
      </c>
    </row>
    <row r="39" spans="1:10" ht="18.75" customHeight="1">
      <c r="A39" s="7" t="s">
        <v>16</v>
      </c>
      <c r="B39" s="13"/>
      <c r="C39" s="5">
        <v>6620</v>
      </c>
      <c r="D39" s="5">
        <v>5426.23</v>
      </c>
      <c r="E39" s="5">
        <f>C39-D39</f>
        <v>1193.7700000000004</v>
      </c>
      <c r="F39" s="37"/>
      <c r="G39" s="37"/>
      <c r="H39" s="5"/>
      <c r="I39" s="5"/>
      <c r="J39" s="57"/>
    </row>
    <row r="40" spans="1:10" ht="14.25">
      <c r="A40" s="7" t="s">
        <v>91</v>
      </c>
      <c r="B40" s="2" t="s">
        <v>92</v>
      </c>
      <c r="C40" s="16">
        <v>81862</v>
      </c>
      <c r="D40" s="5">
        <v>67100</v>
      </c>
      <c r="E40" s="5">
        <f>C40-D40</f>
        <v>14762</v>
      </c>
      <c r="F40" s="37"/>
      <c r="G40" s="37"/>
      <c r="H40" s="5"/>
      <c r="I40" s="5"/>
      <c r="J40" s="57"/>
    </row>
    <row r="41" spans="1:10" ht="14.25">
      <c r="A41" s="9" t="s">
        <v>20</v>
      </c>
      <c r="B41" s="13"/>
      <c r="C41" s="18">
        <f>C38+C39+C40</f>
        <v>650902</v>
      </c>
      <c r="D41" s="18">
        <f>D38+D39+D40</f>
        <v>533526.23</v>
      </c>
      <c r="E41" s="18">
        <f>E38+E39+E40</f>
        <v>117375.77</v>
      </c>
      <c r="F41" s="18">
        <f>F38</f>
        <v>325902</v>
      </c>
      <c r="G41" s="18">
        <f>G38</f>
        <v>325000</v>
      </c>
      <c r="H41" s="5"/>
      <c r="I41" s="5"/>
      <c r="J41" s="57"/>
    </row>
    <row r="42" spans="1:10" ht="14.25">
      <c r="A42" s="9" t="s">
        <v>24</v>
      </c>
      <c r="B42" s="40"/>
      <c r="C42" s="18">
        <f>C25+C29+C34+C37+C41</f>
        <v>4733498.17</v>
      </c>
      <c r="D42" s="18">
        <f>D25+D29+D34+D37+D41</f>
        <v>3879916.52</v>
      </c>
      <c r="E42" s="18">
        <f>E25+E29+E34+E37+E41</f>
        <v>853581.65</v>
      </c>
      <c r="F42" s="18">
        <f>F25+F29+F34+F37+F41</f>
        <v>678398.17</v>
      </c>
      <c r="G42" s="18">
        <f>G20</f>
        <v>238100</v>
      </c>
      <c r="H42" s="18">
        <f>H26+H34</f>
        <v>666000</v>
      </c>
      <c r="I42" s="18">
        <f>I26+I34</f>
        <v>666000</v>
      </c>
      <c r="J42" s="41">
        <f>SUM(J21:J41)</f>
        <v>2685000</v>
      </c>
    </row>
    <row r="43" spans="1:10" ht="14.25">
      <c r="A43" s="9"/>
      <c r="B43" s="40"/>
      <c r="C43" s="18"/>
      <c r="D43" s="18"/>
      <c r="E43" s="18"/>
      <c r="F43" s="18"/>
      <c r="G43" s="18">
        <f>G21+G26+G34+G37+G41</f>
        <v>2485000</v>
      </c>
      <c r="H43" s="18"/>
      <c r="I43" s="18"/>
      <c r="J43" s="4"/>
    </row>
    <row r="44" spans="1:10" ht="14.25">
      <c r="A44" s="6"/>
      <c r="B44" s="3"/>
      <c r="C44" s="3"/>
      <c r="D44" s="3"/>
      <c r="E44" s="3"/>
      <c r="F44" s="4"/>
      <c r="G44" s="4"/>
      <c r="H44" s="4"/>
      <c r="I44" s="4"/>
      <c r="J44" s="3"/>
    </row>
    <row r="45" spans="1:10" ht="14.25">
      <c r="A45" s="6"/>
      <c r="B45" s="3"/>
      <c r="C45" s="3"/>
      <c r="D45" s="3"/>
      <c r="E45" s="4"/>
      <c r="F45" s="4"/>
      <c r="G45" s="4"/>
      <c r="H45" s="4"/>
      <c r="I45" s="4"/>
      <c r="J45" s="3"/>
    </row>
    <row r="46" spans="1:10" ht="14.25">
      <c r="A46" s="53" t="s">
        <v>70</v>
      </c>
      <c r="B46" s="54"/>
      <c r="C46" s="54"/>
      <c r="D46" s="54"/>
      <c r="E46" s="54"/>
      <c r="F46" s="54"/>
      <c r="G46" s="54"/>
      <c r="H46" s="54"/>
      <c r="I46" s="54"/>
      <c r="J46" s="3"/>
    </row>
    <row r="47" spans="1:10" ht="14.25">
      <c r="A47" s="6"/>
      <c r="B47" s="3"/>
      <c r="C47" s="3"/>
      <c r="D47" s="3"/>
      <c r="E47" s="4"/>
      <c r="F47" s="4"/>
      <c r="G47" s="4"/>
      <c r="H47" s="4"/>
      <c r="I47" s="4"/>
      <c r="J47" s="3"/>
    </row>
    <row r="48" spans="1:10" ht="14.25">
      <c r="A48" s="6"/>
      <c r="B48" s="3"/>
      <c r="C48" s="3"/>
      <c r="D48" s="3"/>
      <c r="E48" s="3"/>
      <c r="F48" s="3"/>
      <c r="G48" s="3"/>
      <c r="H48" s="3"/>
      <c r="I48" s="3"/>
      <c r="J48" s="3"/>
    </row>
    <row r="49" spans="1:10" ht="14.25">
      <c r="A49" s="6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31.5" customHeight="1">
      <c r="A50" s="53" t="s">
        <v>73</v>
      </c>
      <c r="B50" s="39"/>
      <c r="C50" s="39"/>
      <c r="D50" s="39"/>
      <c r="E50" s="39"/>
      <c r="F50" s="39"/>
      <c r="G50" s="39"/>
      <c r="H50" s="39"/>
      <c r="I50" s="39"/>
      <c r="J50" s="3"/>
    </row>
  </sheetData>
  <sheetProtection/>
  <mergeCells count="31">
    <mergeCell ref="A20:A24"/>
    <mergeCell ref="B20:B21"/>
    <mergeCell ref="C20:C21"/>
    <mergeCell ref="D20:D21"/>
    <mergeCell ref="E20:E21"/>
    <mergeCell ref="A50:I50"/>
    <mergeCell ref="A9:I9"/>
    <mergeCell ref="A12:I12"/>
    <mergeCell ref="A15:I15"/>
    <mergeCell ref="C18:E18"/>
    <mergeCell ref="F18:I18"/>
    <mergeCell ref="A30:A33"/>
    <mergeCell ref="B18:B19"/>
    <mergeCell ref="A18:A19"/>
    <mergeCell ref="G30:G33"/>
    <mergeCell ref="F35:F36"/>
    <mergeCell ref="F38:F40"/>
    <mergeCell ref="G38:G40"/>
    <mergeCell ref="F21:F24"/>
    <mergeCell ref="G21:G24"/>
    <mergeCell ref="F30:F33"/>
    <mergeCell ref="A46:I46"/>
    <mergeCell ref="J18:J19"/>
    <mergeCell ref="J21:J25"/>
    <mergeCell ref="J30:J34"/>
    <mergeCell ref="J35:J37"/>
    <mergeCell ref="J38:J41"/>
    <mergeCell ref="F26:F28"/>
    <mergeCell ref="G26:G28"/>
    <mergeCell ref="J26:J29"/>
    <mergeCell ref="G35:G36"/>
  </mergeCells>
  <printOptions/>
  <pageMargins left="0.44" right="0.33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50" sqref="A50"/>
    </sheetView>
  </sheetViews>
  <sheetFormatPr defaultColWidth="8.796875" defaultRowHeight="14.25"/>
  <cols>
    <col min="1" max="1" width="36.3984375" style="0" customWidth="1"/>
    <col min="2" max="2" width="10" style="0" customWidth="1"/>
    <col min="3" max="3" width="11.8984375" style="0" customWidth="1"/>
    <col min="4" max="4" width="10.3984375" style="0" customWidth="1"/>
    <col min="5" max="5" width="13.19921875" style="0" customWidth="1"/>
    <col min="6" max="6" width="13.69921875" style="0" customWidth="1"/>
    <col min="7" max="7" width="12.59765625" style="0" customWidth="1"/>
  </cols>
  <sheetData>
    <row r="1" ht="14.25">
      <c r="A1" t="s">
        <v>87</v>
      </c>
    </row>
    <row r="5" ht="14.25">
      <c r="A5" t="s">
        <v>37</v>
      </c>
    </row>
    <row r="6" ht="14.25">
      <c r="A6" t="s">
        <v>38</v>
      </c>
    </row>
    <row r="8" spans="1:7" ht="14.25" customHeight="1">
      <c r="A8" s="87" t="s">
        <v>39</v>
      </c>
      <c r="B8" s="87" t="s">
        <v>63</v>
      </c>
      <c r="C8" s="33" t="s">
        <v>42</v>
      </c>
      <c r="D8" s="64"/>
      <c r="E8" s="13"/>
      <c r="F8" s="33" t="s">
        <v>43</v>
      </c>
      <c r="G8" s="64"/>
    </row>
    <row r="9" spans="1:7" ht="24">
      <c r="A9" s="88"/>
      <c r="B9" s="88"/>
      <c r="C9" s="31" t="s">
        <v>40</v>
      </c>
      <c r="D9" s="31" t="s">
        <v>41</v>
      </c>
      <c r="E9" s="31" t="s">
        <v>19</v>
      </c>
      <c r="F9" s="31" t="s">
        <v>44</v>
      </c>
      <c r="G9" s="31" t="s">
        <v>45</v>
      </c>
    </row>
    <row r="10" spans="1:7" ht="42.75" customHeight="1">
      <c r="A10" s="28" t="s">
        <v>0</v>
      </c>
      <c r="B10" s="42">
        <v>990731.37</v>
      </c>
      <c r="C10" s="43" t="s">
        <v>93</v>
      </c>
      <c r="D10" s="43" t="s">
        <v>94</v>
      </c>
      <c r="E10" s="43" t="s">
        <v>48</v>
      </c>
      <c r="F10" s="43" t="s">
        <v>80</v>
      </c>
      <c r="G10" s="43" t="s">
        <v>67</v>
      </c>
    </row>
    <row r="11" spans="1:7" ht="14.25">
      <c r="A11" s="29" t="s">
        <v>51</v>
      </c>
      <c r="B11" s="5">
        <v>90640.39</v>
      </c>
      <c r="C11" s="32" t="s">
        <v>95</v>
      </c>
      <c r="D11" s="32" t="s">
        <v>81</v>
      </c>
      <c r="E11" s="32" t="s">
        <v>54</v>
      </c>
      <c r="F11" s="32" t="s">
        <v>81</v>
      </c>
      <c r="G11" s="32" t="s">
        <v>96</v>
      </c>
    </row>
    <row r="12" spans="1:7" ht="14.25">
      <c r="A12" s="29" t="s">
        <v>25</v>
      </c>
      <c r="B12" s="5">
        <v>10858</v>
      </c>
      <c r="C12" s="32"/>
      <c r="D12" s="32"/>
      <c r="E12" s="32" t="s">
        <v>68</v>
      </c>
      <c r="F12" s="32"/>
      <c r="G12" s="32"/>
    </row>
    <row r="13" spans="1:7" ht="24">
      <c r="A13" s="28" t="s">
        <v>83</v>
      </c>
      <c r="B13" s="16">
        <v>54452.14</v>
      </c>
      <c r="C13" s="32"/>
      <c r="D13" s="32"/>
      <c r="E13" s="32" t="s">
        <v>54</v>
      </c>
      <c r="F13" s="32" t="s">
        <v>98</v>
      </c>
      <c r="G13" s="32" t="s">
        <v>50</v>
      </c>
    </row>
    <row r="14" spans="1:7" ht="14.25">
      <c r="A14" s="35" t="s">
        <v>1</v>
      </c>
      <c r="B14" s="5">
        <v>1024268.8</v>
      </c>
      <c r="C14" s="32" t="s">
        <v>55</v>
      </c>
      <c r="D14" s="32" t="s">
        <v>56</v>
      </c>
      <c r="E14" s="32" t="s">
        <v>48</v>
      </c>
      <c r="F14" s="32" t="s">
        <v>57</v>
      </c>
      <c r="G14" s="32" t="s">
        <v>58</v>
      </c>
    </row>
    <row r="15" spans="1:7" ht="24.75" customHeight="1">
      <c r="A15" s="68" t="s">
        <v>2</v>
      </c>
      <c r="B15" s="5">
        <v>1069856</v>
      </c>
      <c r="C15" s="32" t="s">
        <v>59</v>
      </c>
      <c r="D15" s="32" t="s">
        <v>60</v>
      </c>
      <c r="E15" s="32" t="s">
        <v>48</v>
      </c>
      <c r="F15" s="32" t="s">
        <v>61</v>
      </c>
      <c r="G15" s="32" t="s">
        <v>62</v>
      </c>
    </row>
    <row r="16" spans="1:7" ht="28.5" customHeight="1">
      <c r="A16" s="70"/>
      <c r="B16" s="16">
        <v>352509.51</v>
      </c>
      <c r="C16" s="32"/>
      <c r="D16" s="32"/>
      <c r="E16" s="32" t="s">
        <v>54</v>
      </c>
      <c r="F16" s="32" t="s">
        <v>98</v>
      </c>
      <c r="G16" s="32" t="s">
        <v>97</v>
      </c>
    </row>
    <row r="17" spans="1:7" ht="24">
      <c r="A17" s="7" t="s">
        <v>17</v>
      </c>
      <c r="B17" s="5">
        <v>359263.15</v>
      </c>
      <c r="C17" s="32" t="s">
        <v>64</v>
      </c>
      <c r="D17" s="32" t="s">
        <v>65</v>
      </c>
      <c r="E17" s="32" t="s">
        <v>48</v>
      </c>
      <c r="F17" s="32" t="s">
        <v>66</v>
      </c>
      <c r="G17" s="32" t="s">
        <v>67</v>
      </c>
    </row>
    <row r="18" spans="1:7" ht="14.25">
      <c r="A18" s="7" t="s">
        <v>22</v>
      </c>
      <c r="B18" s="12">
        <v>21106</v>
      </c>
      <c r="C18" s="32"/>
      <c r="D18" s="32"/>
      <c r="E18" s="32"/>
      <c r="F18" s="32"/>
      <c r="G18" s="32"/>
    </row>
    <row r="19" spans="1:7" ht="14.25">
      <c r="A19" s="7" t="s">
        <v>15</v>
      </c>
      <c r="B19" s="5">
        <v>562420</v>
      </c>
      <c r="C19" s="32" t="s">
        <v>46</v>
      </c>
      <c r="D19" s="32" t="s">
        <v>47</v>
      </c>
      <c r="E19" s="32" t="s">
        <v>48</v>
      </c>
      <c r="F19" s="32" t="s">
        <v>49</v>
      </c>
      <c r="G19" s="32" t="s">
        <v>50</v>
      </c>
    </row>
    <row r="20" spans="1:7" ht="14.25">
      <c r="A20" s="7" t="s">
        <v>16</v>
      </c>
      <c r="B20" s="12">
        <v>6620</v>
      </c>
      <c r="C20" s="32"/>
      <c r="D20" s="32"/>
      <c r="E20" s="32"/>
      <c r="F20" s="32"/>
      <c r="G20" s="32" t="s">
        <v>50</v>
      </c>
    </row>
    <row r="21" spans="1:7" ht="14.25">
      <c r="A21" s="7" t="s">
        <v>51</v>
      </c>
      <c r="B21" s="16">
        <v>81862</v>
      </c>
      <c r="C21" s="32" t="s">
        <v>52</v>
      </c>
      <c r="D21" s="32" t="s">
        <v>53</v>
      </c>
      <c r="E21" s="32" t="s">
        <v>54</v>
      </c>
      <c r="F21" s="32" t="s">
        <v>53</v>
      </c>
      <c r="G21" s="32" t="s">
        <v>50</v>
      </c>
    </row>
    <row r="24" ht="14.25">
      <c r="A24" s="3" t="s">
        <v>82</v>
      </c>
    </row>
    <row r="25" spans="2:8" ht="14.25">
      <c r="B25" s="3"/>
      <c r="C25" s="3"/>
      <c r="D25" s="3"/>
      <c r="E25" s="3"/>
      <c r="F25" s="3"/>
      <c r="G25" s="3"/>
      <c r="H25" s="3"/>
    </row>
    <row r="26" spans="1:8" ht="14.25">
      <c r="A26" s="28" t="s">
        <v>76</v>
      </c>
      <c r="B26" s="55" t="s">
        <v>106</v>
      </c>
      <c r="C26" s="55"/>
      <c r="D26" s="55"/>
      <c r="E26" s="55"/>
      <c r="F26" s="55"/>
      <c r="G26" s="55"/>
      <c r="H26" s="55"/>
    </row>
    <row r="27" spans="1:8" ht="14.25">
      <c r="A27" s="28" t="s">
        <v>77</v>
      </c>
      <c r="B27" s="55" t="s">
        <v>105</v>
      </c>
      <c r="C27" s="55"/>
      <c r="D27" s="55"/>
      <c r="E27" s="55"/>
      <c r="F27" s="55"/>
      <c r="G27" s="55"/>
      <c r="H27" s="55"/>
    </row>
    <row r="28" spans="1:8" ht="14.25">
      <c r="A28" s="13" t="s">
        <v>78</v>
      </c>
      <c r="B28" s="55" t="s">
        <v>100</v>
      </c>
      <c r="C28" s="55"/>
      <c r="D28" s="55"/>
      <c r="E28" s="55"/>
      <c r="F28" s="55"/>
      <c r="G28" s="55"/>
      <c r="H28" s="55"/>
    </row>
    <row r="29" spans="1:8" ht="14.25">
      <c r="A29" s="30" t="s">
        <v>1</v>
      </c>
      <c r="B29" s="55" t="s">
        <v>101</v>
      </c>
      <c r="C29" s="55"/>
      <c r="D29" s="55"/>
      <c r="E29" s="55"/>
      <c r="F29" s="55"/>
      <c r="G29" s="55"/>
      <c r="H29" s="55"/>
    </row>
    <row r="30" spans="1:8" ht="31.5" customHeight="1">
      <c r="A30" s="30" t="s">
        <v>75</v>
      </c>
      <c r="B30" s="55" t="s">
        <v>99</v>
      </c>
      <c r="C30" s="55"/>
      <c r="D30" s="55"/>
      <c r="E30" s="55"/>
      <c r="F30" s="55"/>
      <c r="G30" s="55"/>
      <c r="H30" s="55"/>
    </row>
    <row r="31" spans="1:8" ht="31.5" customHeight="1">
      <c r="A31" s="30" t="s">
        <v>79</v>
      </c>
      <c r="B31" s="55" t="s">
        <v>102</v>
      </c>
      <c r="C31" s="55"/>
      <c r="D31" s="55"/>
      <c r="E31" s="55"/>
      <c r="F31" s="55"/>
      <c r="G31" s="55"/>
      <c r="H31" s="55"/>
    </row>
    <row r="32" spans="1:8" ht="24">
      <c r="A32" s="7" t="s">
        <v>17</v>
      </c>
      <c r="B32" s="55" t="s">
        <v>103</v>
      </c>
      <c r="C32" s="55"/>
      <c r="D32" s="55"/>
      <c r="E32" s="55"/>
      <c r="F32" s="55"/>
      <c r="G32" s="55"/>
      <c r="H32" s="55"/>
    </row>
    <row r="33" spans="1:8" ht="30" customHeight="1">
      <c r="A33" s="7" t="s">
        <v>15</v>
      </c>
      <c r="B33" s="55" t="s">
        <v>104</v>
      </c>
      <c r="C33" s="55"/>
      <c r="D33" s="55"/>
      <c r="E33" s="55"/>
      <c r="F33" s="55"/>
      <c r="G33" s="55"/>
      <c r="H33" s="55"/>
    </row>
    <row r="36" ht="14.25">
      <c r="A36" t="s">
        <v>84</v>
      </c>
    </row>
    <row r="37" spans="1:8" ht="46.5" customHeight="1">
      <c r="A37" s="39" t="s">
        <v>107</v>
      </c>
      <c r="B37" s="39"/>
      <c r="C37" s="39"/>
      <c r="D37" s="39"/>
      <c r="E37" s="39"/>
      <c r="F37" s="39"/>
      <c r="G37" s="39"/>
      <c r="H37" s="39"/>
    </row>
    <row r="38" spans="1:8" ht="46.5" customHeight="1">
      <c r="A38" s="39" t="s">
        <v>108</v>
      </c>
      <c r="B38" s="39"/>
      <c r="C38" s="39"/>
      <c r="D38" s="39"/>
      <c r="E38" s="39"/>
      <c r="F38" s="39"/>
      <c r="G38" s="39"/>
      <c r="H38" s="39"/>
    </row>
    <row r="40" ht="14.25">
      <c r="A40" t="s">
        <v>85</v>
      </c>
    </row>
    <row r="41" ht="14.25">
      <c r="A41" t="s">
        <v>86</v>
      </c>
    </row>
    <row r="45" ht="14.25">
      <c r="A45" t="s">
        <v>117</v>
      </c>
    </row>
    <row r="46" ht="14.25">
      <c r="A46" t="s">
        <v>115</v>
      </c>
    </row>
  </sheetData>
  <sheetProtection/>
  <mergeCells count="15">
    <mergeCell ref="A8:A9"/>
    <mergeCell ref="C8:D8"/>
    <mergeCell ref="F8:G8"/>
    <mergeCell ref="B8:B9"/>
    <mergeCell ref="A15:A16"/>
    <mergeCell ref="A37:H37"/>
    <mergeCell ref="B30:H30"/>
    <mergeCell ref="B31:H31"/>
    <mergeCell ref="B33:H33"/>
    <mergeCell ref="B29:H29"/>
    <mergeCell ref="B32:H32"/>
    <mergeCell ref="A38:H38"/>
    <mergeCell ref="B28:H28"/>
    <mergeCell ref="B27:H27"/>
    <mergeCell ref="B26:H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1" sqref="A11"/>
    </sheetView>
  </sheetViews>
  <sheetFormatPr defaultColWidth="8.796875" defaultRowHeight="14.25"/>
  <sheetData>
    <row r="1" ht="14.25">
      <c r="A1" t="s">
        <v>109</v>
      </c>
    </row>
    <row r="3" ht="14.25">
      <c r="A3" t="s">
        <v>114</v>
      </c>
    </row>
    <row r="4" ht="14.25">
      <c r="A4" t="s">
        <v>113</v>
      </c>
    </row>
    <row r="5" ht="14.25">
      <c r="A5" t="s">
        <v>110</v>
      </c>
    </row>
    <row r="6" ht="14.25">
      <c r="A6" t="s">
        <v>111</v>
      </c>
    </row>
    <row r="7" ht="14.25">
      <c r="A7" t="s">
        <v>112</v>
      </c>
    </row>
    <row r="11" ht="14.25">
      <c r="A11" t="s">
        <v>116</v>
      </c>
    </row>
    <row r="12" ht="14.25">
      <c r="A1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sznajder</cp:lastModifiedBy>
  <cp:lastPrinted>2009-11-20T08:12:21Z</cp:lastPrinted>
  <dcterms:created xsi:type="dcterms:W3CDTF">2009-11-19T06:15:35Z</dcterms:created>
  <dcterms:modified xsi:type="dcterms:W3CDTF">2009-11-20T09:10:09Z</dcterms:modified>
  <cp:category/>
  <cp:version/>
  <cp:contentType/>
  <cp:contentStatus/>
</cp:coreProperties>
</file>