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3"/>
  </bookViews>
  <sheets>
    <sheet name="budynki i budowle" sheetId="1" r:id="rId1"/>
    <sheet name="elektronika" sheetId="2" r:id="rId2"/>
    <sheet name="zał nr 4" sheetId="3" r:id="rId3"/>
    <sheet name="komunikacja" sheetId="4" r:id="rId4"/>
    <sheet name="drogi" sheetId="5" r:id="rId5"/>
  </sheets>
  <definedNames>
    <definedName name="_xlnm.Print_Area" localSheetId="2">'zał nr 4'!$A$1:$I$10</definedName>
  </definedNames>
  <calcPr fullCalcOnLoad="1"/>
</workbook>
</file>

<file path=xl/sharedStrings.xml><?xml version="1.0" encoding="utf-8"?>
<sst xmlns="http://schemas.openxmlformats.org/spreadsheetml/2006/main" count="867" uniqueCount="524">
  <si>
    <t>Załącznik nr 1</t>
  </si>
  <si>
    <t>Lp</t>
  </si>
  <si>
    <t>Obiekty</t>
  </si>
  <si>
    <t>lokalizacja</t>
  </si>
  <si>
    <t>data</t>
  </si>
  <si>
    <t>okres ubezpieczenia</t>
  </si>
  <si>
    <t>zabezpieczenia p-poż i kradzieżowe</t>
  </si>
  <si>
    <t>Załącznik nr 2</t>
  </si>
  <si>
    <t>Lp.</t>
  </si>
  <si>
    <t>obiekt</t>
  </si>
  <si>
    <t>rok</t>
  </si>
  <si>
    <t>wartość księgowa brutto</t>
  </si>
  <si>
    <t>uwagi</t>
  </si>
  <si>
    <t>Załącznik nr 3</t>
  </si>
  <si>
    <t>Marka</t>
  </si>
  <si>
    <t>Typ,</t>
  </si>
  <si>
    <t>Nr podw./ nadw.</t>
  </si>
  <si>
    <t>Nr silnika</t>
  </si>
  <si>
    <t>Nr rej.</t>
  </si>
  <si>
    <t>Rodzaj</t>
  </si>
  <si>
    <t>Poj.</t>
  </si>
  <si>
    <t>msc.</t>
  </si>
  <si>
    <t>Rok</t>
  </si>
  <si>
    <t>przebieg</t>
  </si>
  <si>
    <t>Wartość rynkowa</t>
  </si>
  <si>
    <t xml:space="preserve">Okres ubezpieczenia </t>
  </si>
  <si>
    <t xml:space="preserve"> model</t>
  </si>
  <si>
    <t>ładowność</t>
  </si>
  <si>
    <t xml:space="preserve"> prod.</t>
  </si>
  <si>
    <t>OC i NNW</t>
  </si>
  <si>
    <t>AC/KR</t>
  </si>
  <si>
    <t>Assistance</t>
  </si>
  <si>
    <t>Od</t>
  </si>
  <si>
    <t>Do</t>
  </si>
  <si>
    <t>Załącznik nr 4</t>
  </si>
  <si>
    <t>nazwa jednostki</t>
  </si>
  <si>
    <t>liczba pracowników</t>
  </si>
  <si>
    <t xml:space="preserve"> Suma ubezpieczenia środki trwałe i środki trwałe niskiej wartości  </t>
  </si>
  <si>
    <t xml:space="preserve"> w tym zbiory biblioteczne </t>
  </si>
  <si>
    <t xml:space="preserve"> środki obrotowe </t>
  </si>
  <si>
    <t xml:space="preserve"> Wysokość pogotowia kasowego </t>
  </si>
  <si>
    <t xml:space="preserve"> Maksymalna wysokość gotówki w kasie </t>
  </si>
  <si>
    <t xml:space="preserve"> Maksymalna wartość przewożonej gotówki </t>
  </si>
  <si>
    <t xml:space="preserve">Wykaz pojazdów </t>
  </si>
  <si>
    <t xml:space="preserve">Wykaz sprzętu elektronicznego  </t>
  </si>
  <si>
    <t xml:space="preserve">Wykaz budynków i budowli </t>
  </si>
  <si>
    <t>Archiwum</t>
  </si>
  <si>
    <t>Kleszczewo</t>
  </si>
  <si>
    <t>gaśnice</t>
  </si>
  <si>
    <t>Biurowy</t>
  </si>
  <si>
    <t>gaśnice, czujki, alarm z sygn. Dżwiękowa, drzwi zewnętrzne -2szt *2 szt zamek NUOVA FEB</t>
  </si>
  <si>
    <t>mieszkalny w Krerowie</t>
  </si>
  <si>
    <t>Krerowo</t>
  </si>
  <si>
    <t>PT 1999</t>
  </si>
  <si>
    <t>Gowarzewo</t>
  </si>
  <si>
    <t>LZS</t>
  </si>
  <si>
    <t>1977</t>
  </si>
  <si>
    <t>brak danych</t>
  </si>
  <si>
    <t>udział w bud mieszkalnym w Gowarzewie</t>
  </si>
  <si>
    <t>strażnica w Kleszczewie</t>
  </si>
  <si>
    <t>strażnica w Krzyżownikach</t>
  </si>
  <si>
    <t>Krzyżowniki</t>
  </si>
  <si>
    <t>mieszkalny w Kleszczewie</t>
  </si>
  <si>
    <t>Markowice</t>
  </si>
  <si>
    <t>gospodarczy w Markowicach</t>
  </si>
  <si>
    <t>strażnica w Gowarzewie</t>
  </si>
  <si>
    <t>część bud ośr zdrowia w Nagradowicach</t>
  </si>
  <si>
    <t>Nagradowice</t>
  </si>
  <si>
    <t>Tulce</t>
  </si>
  <si>
    <t>mieszkalny w Gowarzewie</t>
  </si>
  <si>
    <t>sklep i świetlica w Poklatkach</t>
  </si>
  <si>
    <t>Poklatki</t>
  </si>
  <si>
    <t>użytkowy w Tulcach</t>
  </si>
  <si>
    <t>strażnica w Komornikach</t>
  </si>
  <si>
    <t>Komorniki</t>
  </si>
  <si>
    <t>użytkowy w Krerowie</t>
  </si>
  <si>
    <t>budynek szkolny</t>
  </si>
  <si>
    <t>budynek szkolny z salą gimnast</t>
  </si>
  <si>
    <t>strażnica w Ziminie</t>
  </si>
  <si>
    <t>Zimin</t>
  </si>
  <si>
    <t>Razem</t>
  </si>
  <si>
    <t>Urząd Gminy Kleszczewo</t>
  </si>
  <si>
    <t>drukarka</t>
  </si>
  <si>
    <t>Komputer Celeron 2.5</t>
  </si>
  <si>
    <t>26.02.2004</t>
  </si>
  <si>
    <t>Komputer Celeron 2.4</t>
  </si>
  <si>
    <t>25.03.2004</t>
  </si>
  <si>
    <t>22.04.2004</t>
  </si>
  <si>
    <t>Komputer Serwer 23 MG</t>
  </si>
  <si>
    <t>18.02.2005</t>
  </si>
  <si>
    <t>Stacja komputerowa 7szt</t>
  </si>
  <si>
    <t>Monitor LG LCD 17  7szt</t>
  </si>
  <si>
    <t>drukarka HP LJ 1320 3szt</t>
  </si>
  <si>
    <t>Xerox Work Centre Pro 123</t>
  </si>
  <si>
    <t>15.03.2005</t>
  </si>
  <si>
    <t>Xerox Work Centre Mi151</t>
  </si>
  <si>
    <t>Niszczarka Fellowes PS 320</t>
  </si>
  <si>
    <t>18.03.2005</t>
  </si>
  <si>
    <t>komputer Optimus cel</t>
  </si>
  <si>
    <t>07.07.2005</t>
  </si>
  <si>
    <t>zas awaryjny APC 300 VA</t>
  </si>
  <si>
    <t>02.08.2005</t>
  </si>
  <si>
    <t>komputer</t>
  </si>
  <si>
    <t>08.12.2005</t>
  </si>
  <si>
    <t>komputer Optimus Win XPO</t>
  </si>
  <si>
    <t>02.10.2006</t>
  </si>
  <si>
    <t>APC Smart UPS</t>
  </si>
  <si>
    <t>02.11.2006</t>
  </si>
  <si>
    <t>komputer Fujitsu + Office</t>
  </si>
  <si>
    <t>20.12.2006</t>
  </si>
  <si>
    <t>Monitor LG Flatron LCD  11szt</t>
  </si>
  <si>
    <t>Komputer Fujitsu Siemens 2 szt</t>
  </si>
  <si>
    <t>15.02.2007</t>
  </si>
  <si>
    <t>komputer przenośny</t>
  </si>
  <si>
    <t>30.12.2002</t>
  </si>
  <si>
    <t>projektor SONY VPL-CS6</t>
  </si>
  <si>
    <t>Notebook FS AMILO</t>
  </si>
  <si>
    <t>Notebook</t>
  </si>
  <si>
    <t>21.09.2005</t>
  </si>
  <si>
    <t>Kamera + ruter</t>
  </si>
  <si>
    <t>06.03,2007</t>
  </si>
  <si>
    <t>Notebook IBM</t>
  </si>
  <si>
    <t>22.03.2007</t>
  </si>
  <si>
    <t>drukarka Canon P90 przenośna</t>
  </si>
  <si>
    <t>08.03.2007</t>
  </si>
  <si>
    <t>razem:</t>
  </si>
  <si>
    <t>Urząd Gminy</t>
  </si>
  <si>
    <t>Star 25</t>
  </si>
  <si>
    <t>005M</t>
  </si>
  <si>
    <t>PZL 8302</t>
  </si>
  <si>
    <t>specjalny</t>
  </si>
  <si>
    <t>6/3500</t>
  </si>
  <si>
    <t>Star 244</t>
  </si>
  <si>
    <t>008</t>
  </si>
  <si>
    <t>PZL 8301</t>
  </si>
  <si>
    <t>PZL 8303</t>
  </si>
  <si>
    <t>7/3500</t>
  </si>
  <si>
    <t xml:space="preserve">Star </t>
  </si>
  <si>
    <t>POZ A 322</t>
  </si>
  <si>
    <t xml:space="preserve">NYSA </t>
  </si>
  <si>
    <t>T 522</t>
  </si>
  <si>
    <t>PZ 40429</t>
  </si>
  <si>
    <t>8/800</t>
  </si>
  <si>
    <t>Jelcz</t>
  </si>
  <si>
    <t>004</t>
  </si>
  <si>
    <t>POZ A 325</t>
  </si>
  <si>
    <t>4/0</t>
  </si>
  <si>
    <t>przyczepa Pożarnicza</t>
  </si>
  <si>
    <t>VTA 60</t>
  </si>
  <si>
    <t>17083/agregat</t>
  </si>
  <si>
    <t>PZO 0967</t>
  </si>
  <si>
    <t>0/430</t>
  </si>
  <si>
    <t>FSO W-wa</t>
  </si>
  <si>
    <t>Polonez 1.6</t>
  </si>
  <si>
    <t>SUPB01CBH005266B</t>
  </si>
  <si>
    <t>CB 0038531</t>
  </si>
  <si>
    <t>POZ 59GS</t>
  </si>
  <si>
    <t>osobowy</t>
  </si>
  <si>
    <t>5/0</t>
  </si>
  <si>
    <t>Zakład Komunalny</t>
  </si>
  <si>
    <t>63-005 Kleszczewo, ul. Sportowa 3,</t>
  </si>
  <si>
    <t>1967/1987</t>
  </si>
  <si>
    <t>gaśnice + system alarmowy dźwiękowo - świetly, sygnalizatory na budynkach, powiadomienie do agencji ochrony JUVENTUS, kraty na oknach w części biurowej - parter, 3 szt. drzwii</t>
  </si>
  <si>
    <t xml:space="preserve">63-005 Kleszczewo, ul. Sportowa 3, </t>
  </si>
  <si>
    <t>gaśnice + system alarmowy dźwiękowo - świetly, sygnalizatory na budynkach, powiadomienie do agencji ochrony JUVENTUS</t>
  </si>
  <si>
    <t>63-005 Kleszczewo, ul. Sportowa 3</t>
  </si>
  <si>
    <t>Nagradowice 63-006 Krerowo</t>
  </si>
  <si>
    <t>Nagradowice 29, 63-006 Krerowo</t>
  </si>
  <si>
    <t>Tulce, ul. Pocztowa 63-004 Tulce</t>
  </si>
  <si>
    <t>63-006 Krerowo</t>
  </si>
  <si>
    <t>Gowarzewo, ul. Swarzędzka 8, 63-004 Tulce</t>
  </si>
  <si>
    <t xml:space="preserve">63-005 Kleszczewo, ul. Strażacka 2, </t>
  </si>
  <si>
    <t>Nagradowice 29,63-006 Krerowo</t>
  </si>
  <si>
    <t>Nagradowice 29 63-006 Krerowo</t>
  </si>
  <si>
    <t>63-004 Tulce, ul. Sportowa</t>
  </si>
  <si>
    <t>Komputer PLUS z monitorem</t>
  </si>
  <si>
    <t>Komputer z monitorem</t>
  </si>
  <si>
    <t>Drukarka OKI - igłowa</t>
  </si>
  <si>
    <t>Kopiarka MINOLTA DI 1610</t>
  </si>
  <si>
    <t>Komputer OPTIMUS XP</t>
  </si>
  <si>
    <t>Komputer WinXPOffice</t>
  </si>
  <si>
    <t>Drukarka HPLaserJetPZ015</t>
  </si>
  <si>
    <t>Rejestrator cyfrowy, kamery</t>
  </si>
  <si>
    <t>MAN</t>
  </si>
  <si>
    <t>NL202</t>
  </si>
  <si>
    <t>WNAA102434B014164</t>
  </si>
  <si>
    <t>PZ 88627</t>
  </si>
  <si>
    <t xml:space="preserve">Autobus </t>
  </si>
  <si>
    <t>39 msc siedz.  54 msc stoj.</t>
  </si>
  <si>
    <t>nie</t>
  </si>
  <si>
    <t>AUTOSAN</t>
  </si>
  <si>
    <t>H9-20</t>
  </si>
  <si>
    <t>POB 829S</t>
  </si>
  <si>
    <t>42 msc siedz. 43 msc stoj.</t>
  </si>
  <si>
    <t>H9-35</t>
  </si>
  <si>
    <t>SUAHS301CM5760010</t>
  </si>
  <si>
    <t>POB 830S</t>
  </si>
  <si>
    <t>25 msc siedz. 71 msc stoj.</t>
  </si>
  <si>
    <t xml:space="preserve">JELCZ </t>
  </si>
  <si>
    <t>M-11</t>
  </si>
  <si>
    <t>POB 828S</t>
  </si>
  <si>
    <t>31 msc siedz. 70 msc stoj.</t>
  </si>
  <si>
    <t>NL 202</t>
  </si>
  <si>
    <t>WMAA102521BO14745</t>
  </si>
  <si>
    <t>PZ 90246</t>
  </si>
  <si>
    <t>39 msc siedz. 89 msc stoj.</t>
  </si>
  <si>
    <t>PZ 28016</t>
  </si>
  <si>
    <t>43 msc siedz. 89 msc stoj.</t>
  </si>
  <si>
    <t>MERCEDES -BENZ</t>
  </si>
  <si>
    <t>0405N</t>
  </si>
  <si>
    <t>WDB35742013071156</t>
  </si>
  <si>
    <t>PZ 4077A</t>
  </si>
  <si>
    <t>42 msc siedz. 60 msc stoj.</t>
  </si>
  <si>
    <t>WDB35742013071157</t>
  </si>
  <si>
    <t>PZ 4076A</t>
  </si>
  <si>
    <t>FIAT DUCATO</t>
  </si>
  <si>
    <t>FURGON 2,3 JTD</t>
  </si>
  <si>
    <t>ZFA24400007325337</t>
  </si>
  <si>
    <t>PZ 35491</t>
  </si>
  <si>
    <t>2286/81</t>
  </si>
  <si>
    <t xml:space="preserve">MERCEDES </t>
  </si>
  <si>
    <t>BENZ UNIMOG 409/60</t>
  </si>
  <si>
    <t>WDB4091011W000429</t>
  </si>
  <si>
    <t>PZ 74099</t>
  </si>
  <si>
    <t>Pojazd wielofunkcyjny</t>
  </si>
  <si>
    <t>2 msc siedz.</t>
  </si>
  <si>
    <t>URSUS</t>
  </si>
  <si>
    <t>C360 3P</t>
  </si>
  <si>
    <t>PWX 7606</t>
  </si>
  <si>
    <t>Ciągnik rolniczy</t>
  </si>
  <si>
    <t>1 msc siedz.</t>
  </si>
  <si>
    <t>PNT 4974</t>
  </si>
  <si>
    <t>C 360</t>
  </si>
  <si>
    <t>PNT 4930</t>
  </si>
  <si>
    <t>BIAŁORUŚ</t>
  </si>
  <si>
    <t>Koparko spycharka</t>
  </si>
  <si>
    <t>MEPROZET</t>
  </si>
  <si>
    <t>666/89</t>
  </si>
  <si>
    <t>Przyczepa - beczkowóz</t>
  </si>
  <si>
    <t>UNIWERSALNA</t>
  </si>
  <si>
    <t>ITM 682</t>
  </si>
  <si>
    <t>POZ 61GY</t>
  </si>
  <si>
    <t>Przyczepa rolnicza</t>
  </si>
  <si>
    <t>Samochód ciężarowy</t>
  </si>
  <si>
    <t>sprzęt przenośny</t>
  </si>
  <si>
    <t>Gminny Ośrodek Kultury i Sportu</t>
  </si>
  <si>
    <t>Ośrodek Kultury</t>
  </si>
  <si>
    <t>ul. Poznańska 6                  63-005  Kleszczewo</t>
  </si>
  <si>
    <t>gaśnice pianowe 5szt; 3 czujniki alarmowe; 3szt drzwi; 5 zamków; kraty w biurze dyrektora - parter</t>
  </si>
  <si>
    <t>Hala Widowisko-Sportowa</t>
  </si>
  <si>
    <t>ul. Poznańska 2                63-005  Kleszczewo</t>
  </si>
  <si>
    <t xml:space="preserve">gaśnice pianowe 2 szt, gaśnica śniegowa 1szt; 3 czujniki alarmowe; 3szt drzwi zewn. + 1szt łącznik Zespół Szkół </t>
  </si>
  <si>
    <t>Hala Sportowa w Tulcach</t>
  </si>
  <si>
    <t>ul. Poznańska 1                   63-004 Tulce</t>
  </si>
  <si>
    <t>gaśnica GP-4x 7szt, gaśnica GP-6x 2szt, gaśnica GS-2x 1szt; 3 hydranty, 3szt drzwi zewnętrzne + 1szt wewnętrzne łącznik z Zespołem Szkół; 7 zamków</t>
  </si>
  <si>
    <t>Gminny Osrodek Kultury i Sportu</t>
  </si>
  <si>
    <t>Telefaks</t>
  </si>
  <si>
    <t>Drukarka HP DeskJet 5740</t>
  </si>
  <si>
    <t>Maszyna eliptyczna</t>
  </si>
  <si>
    <t>Aktywny zestaw nagłośnieniowy</t>
  </si>
  <si>
    <t>Zestaw komputerowy</t>
  </si>
  <si>
    <t>Telefaks PANASONIC</t>
  </si>
  <si>
    <t>Drukarka HP DeskJet 1280</t>
  </si>
  <si>
    <t>Urządzenie wielofunkcyje</t>
  </si>
  <si>
    <t>Drukarka Brother DCP-115C</t>
  </si>
  <si>
    <t>Notebook TOSHIBA</t>
  </si>
  <si>
    <t>TELEFAX KX-FP218</t>
  </si>
  <si>
    <t>18.12.2006r</t>
  </si>
  <si>
    <t>Ośrodek Pomocy Społecznej</t>
  </si>
  <si>
    <t>zestaw do zabaw ruchowych nr 9</t>
  </si>
  <si>
    <t>Telewizor Daewoo</t>
  </si>
  <si>
    <t>Fax Sharp</t>
  </si>
  <si>
    <t>telewizor Belstar</t>
  </si>
  <si>
    <t>Urządzenie wielofunkcyjne Lexmark</t>
  </si>
  <si>
    <t>Aparat fotograficzny</t>
  </si>
  <si>
    <t>Laptop Fujitsu Siemens</t>
  </si>
  <si>
    <t>Zespół Szkół Kleszczewo</t>
  </si>
  <si>
    <t xml:space="preserve">Budynek szkolny </t>
  </si>
  <si>
    <t>ul. Poznańska 2          63-005 Kleszczewo</t>
  </si>
  <si>
    <t>1953-1993</t>
  </si>
  <si>
    <t>gaśnice x 10, hydranty x 10, kraty na oknach na parterze i piętrze, drzwi do budynku 5 szt. z dwoma zamkami, instalacja alarmowa dźwiękowa obejmująca cały budynek z powiadomieniem firmy ochroniarskiej, całodobowy dozór pracowników ochrony</t>
  </si>
  <si>
    <t>zestaw multimedialny</t>
  </si>
  <si>
    <t>pracownia komputerowa (w pełni wyposażona sieć 10 stacji)</t>
  </si>
  <si>
    <t>komputer Pentium P4</t>
  </si>
  <si>
    <t>Drukarka HP 2550L</t>
  </si>
  <si>
    <t>Monitor LG 17''</t>
  </si>
  <si>
    <t>Kserokopiarka RICOH 1018D</t>
  </si>
  <si>
    <t>Kserokopiarka INFOTEC</t>
  </si>
  <si>
    <t>Pracownia językowa</t>
  </si>
  <si>
    <t>Centrala telefoniczna Platan Beta</t>
  </si>
  <si>
    <t>Telefaks Panasonic</t>
  </si>
  <si>
    <t>RAZEM</t>
  </si>
  <si>
    <t>budynek  szkolny</t>
  </si>
  <si>
    <t>ul. Poznańska 1;            63-004 Tulce</t>
  </si>
  <si>
    <t>zabezpieczenia p-poż : 15 gaśnic, 3 hydranty.Zabezpieczenia przeciw kradzieżowe: drzwi do budynku - 6 szt z 2 zamkami,  alarm świetlny i dźwiękowy obejmujący ochroną cały obiekt polączony z dozorem całodobowym agencji ochrony.</t>
  </si>
  <si>
    <t>Zespół Szkół w Tulcach</t>
  </si>
  <si>
    <t>razem</t>
  </si>
  <si>
    <t>pracownia językowa</t>
  </si>
  <si>
    <t>Zespół szkół w Tulcach</t>
  </si>
  <si>
    <t>2 odbiorniki zestawu bezprzewodowegoMONACOR TXS 842</t>
  </si>
  <si>
    <t>aparat cyfrowy SAMSUNG</t>
  </si>
  <si>
    <t>komputer z monitorem</t>
  </si>
  <si>
    <t>komputer VEKRTA z monitorem</t>
  </si>
  <si>
    <t>komputer z monitoerm LMDN8YX</t>
  </si>
  <si>
    <t>Drukarka LaserJet 11PP</t>
  </si>
  <si>
    <t>UPS Bank-Up</t>
  </si>
  <si>
    <t>Drukarka lasreowa 6L</t>
  </si>
  <si>
    <t>drukarka OKI</t>
  </si>
  <si>
    <t>skaner HP</t>
  </si>
  <si>
    <t>wieża Sony</t>
  </si>
  <si>
    <t>ekran Cumulus</t>
  </si>
  <si>
    <t>Aparaty telefoniczne 9 szt</t>
  </si>
  <si>
    <t>Drukarka HP Laser Jet 1300</t>
  </si>
  <si>
    <t>Drukarka OKI</t>
  </si>
  <si>
    <t xml:space="preserve">drukarka </t>
  </si>
  <si>
    <t>kopiarka Minolta Di 1610</t>
  </si>
  <si>
    <t>apatat tlefoniczn Panasonic</t>
  </si>
  <si>
    <t>niszczarki</t>
  </si>
  <si>
    <t>mikrofony do zestawu bezprzewodowego</t>
  </si>
  <si>
    <r>
      <t xml:space="preserve">telewizor </t>
    </r>
    <r>
      <rPr>
        <b/>
        <i/>
        <sz val="9"/>
        <rFont val="Tahoma"/>
        <family val="2"/>
      </rPr>
      <t>PANASONIC</t>
    </r>
  </si>
  <si>
    <r>
      <t xml:space="preserve">drukarka </t>
    </r>
    <r>
      <rPr>
        <b/>
        <i/>
        <sz val="9"/>
        <rFont val="Tahoma"/>
        <family val="2"/>
      </rPr>
      <t>HP Deskjet 5150</t>
    </r>
  </si>
  <si>
    <r>
      <t xml:space="preserve">drukarka </t>
    </r>
    <r>
      <rPr>
        <b/>
        <i/>
        <sz val="9"/>
        <rFont val="Tahoma"/>
        <family val="2"/>
      </rPr>
      <t>HP Deskjet 5740- 2 szt.</t>
    </r>
  </si>
  <si>
    <r>
      <t xml:space="preserve">notebook </t>
    </r>
    <r>
      <rPr>
        <b/>
        <i/>
        <sz val="9"/>
        <rFont val="Tahoma"/>
        <family val="2"/>
      </rPr>
      <t>Aristo 2600</t>
    </r>
  </si>
  <si>
    <r>
      <t xml:space="preserve">notebook </t>
    </r>
    <r>
      <rPr>
        <b/>
        <i/>
        <sz val="9"/>
        <rFont val="Tahoma"/>
        <family val="2"/>
      </rPr>
      <t>ASUS</t>
    </r>
  </si>
  <si>
    <r>
      <t xml:space="preserve">mikser dźwięku </t>
    </r>
    <r>
      <rPr>
        <b/>
        <i/>
        <sz val="9"/>
        <rFont val="Tahoma"/>
        <family val="2"/>
      </rPr>
      <t xml:space="preserve">YAMAHA MG </t>
    </r>
    <r>
      <rPr>
        <sz val="9"/>
        <rFont val="Tahoma"/>
        <family val="2"/>
      </rPr>
      <t>z procesorem</t>
    </r>
  </si>
  <si>
    <t xml:space="preserve"> -</t>
  </si>
  <si>
    <t>budynek w Markowicach</t>
  </si>
  <si>
    <t>Bydynek Gowarzewo - Sklep</t>
  </si>
  <si>
    <t>PZ 7780E</t>
  </si>
  <si>
    <t>budynek po remoncie</t>
  </si>
  <si>
    <t>dobudowa - apteka</t>
  </si>
  <si>
    <t xml:space="preserve">PT 1999 </t>
  </si>
  <si>
    <t>30.12.2007</t>
  </si>
  <si>
    <t>Skaner</t>
  </si>
  <si>
    <t>komputer Celeron</t>
  </si>
  <si>
    <t>30.08.2007</t>
  </si>
  <si>
    <t>aparat cyfrowy</t>
  </si>
  <si>
    <t>20.12.2007</t>
  </si>
  <si>
    <t>komputer Esprimo</t>
  </si>
  <si>
    <t>29.11.2007</t>
  </si>
  <si>
    <t>drukarka laserowa</t>
  </si>
  <si>
    <t>23.11.2007</t>
  </si>
  <si>
    <t>drukarka laserowa kolorowa</t>
  </si>
  <si>
    <t>21.12.2007</t>
  </si>
  <si>
    <t>drukarka laserowa 2 szt</t>
  </si>
  <si>
    <t>monitor LG 1753S 2 szt.</t>
  </si>
  <si>
    <t>komputer IBM 3400 serwer</t>
  </si>
  <si>
    <t>12.05.2008</t>
  </si>
  <si>
    <t>komputer z monitorem LCD 9 szt.</t>
  </si>
  <si>
    <t>komputer notebook</t>
  </si>
  <si>
    <t>w pomieszczeniu GOK kształcenie na odległość</t>
  </si>
  <si>
    <t xml:space="preserve">drukaraka </t>
  </si>
  <si>
    <t>Router Firewall</t>
  </si>
  <si>
    <t>Komputer 3 szt.</t>
  </si>
  <si>
    <t>10.06.2008</t>
  </si>
  <si>
    <t>Sprzęt konferencyjny (dyktafon cyfrowy, ładowarka, kontener, pulpit, stanowiska konferencyjne 3 szt., centrala, słuchawki)</t>
  </si>
  <si>
    <t>06.06.2008</t>
  </si>
  <si>
    <t>Sprzęt stacjonarny</t>
  </si>
  <si>
    <t>Sprzęt przenośny</t>
  </si>
  <si>
    <t>konsola do aparatu telefonicznego</t>
  </si>
  <si>
    <t>podsuma</t>
  </si>
  <si>
    <t>C) Długość dróg i ulic</t>
  </si>
  <si>
    <t>rodzaj drogi (utwardzone, gruntowe, ulice itp..)</t>
  </si>
  <si>
    <t>długość w kilometrach</t>
  </si>
  <si>
    <t>asfalt</t>
  </si>
  <si>
    <t>bruk</t>
  </si>
  <si>
    <t>kopiarka D-Copia 16W</t>
  </si>
  <si>
    <t>kopmputer</t>
  </si>
  <si>
    <t>Drukarka HP LJ 1600</t>
  </si>
  <si>
    <t>Laminator H210</t>
  </si>
  <si>
    <t>Laptop ASUS</t>
  </si>
  <si>
    <t>4 zestawy komputerowe z oprograowaniem + wielofunkcyjne urzadzenie HP Laser JET 3052</t>
  </si>
  <si>
    <t>Rzutnik 3M 25660</t>
  </si>
  <si>
    <t>Projektor Sanyo PLC</t>
  </si>
  <si>
    <t>2 szt.</t>
  </si>
  <si>
    <t>Internetowe Centrum Informacji Multimedialnej</t>
  </si>
  <si>
    <r>
      <t xml:space="preserve">keyboard </t>
    </r>
    <r>
      <rPr>
        <b/>
        <i/>
        <sz val="9"/>
        <rFont val="Tahoma"/>
        <family val="2"/>
      </rPr>
      <t>YAMAHA z zasilaczem, pokrowcem, pedałem i statywem</t>
    </r>
  </si>
  <si>
    <t>Rzutnik pisma 3M 2660 walizkowy</t>
  </si>
  <si>
    <t>Telefax Panasonic KX-FLB 803 PD</t>
  </si>
  <si>
    <t>pracownia internetowa</t>
  </si>
  <si>
    <t>Kserokopiarka Canon IR2018</t>
  </si>
  <si>
    <t>mikrofony pojemnościowe Omnitronic</t>
  </si>
  <si>
    <t>wg. Załącznika z dnia 08.01.2008</t>
  </si>
  <si>
    <t>Sieć wodno - kanalizacyjna w Kleszczewie 495m</t>
  </si>
  <si>
    <t>63-005 Kleszczewo, ul. Topolowa</t>
  </si>
  <si>
    <t>Kasa fiskalana autobusowa</t>
  </si>
  <si>
    <t>Zasilacz awaryjny APC Smart 3000</t>
  </si>
  <si>
    <t>Komputer PC</t>
  </si>
  <si>
    <t>4 szt. x 2310,00</t>
  </si>
  <si>
    <t>Mercedes Benz</t>
  </si>
  <si>
    <t>814D</t>
  </si>
  <si>
    <t>WDB6703131NO16177</t>
  </si>
  <si>
    <t>PZ 9714H</t>
  </si>
  <si>
    <t>27 msc.</t>
  </si>
  <si>
    <t>dodoatkowe wyposażenie do poz 11.</t>
  </si>
  <si>
    <t>rozsiewacz do piasku i soli</t>
  </si>
  <si>
    <t>A20</t>
  </si>
  <si>
    <t>WMAA200121BB016149</t>
  </si>
  <si>
    <t>PZ 9713H</t>
  </si>
  <si>
    <t>45 msc siedz. 48 stoj.</t>
  </si>
  <si>
    <t>Sprinter 308 CDI</t>
  </si>
  <si>
    <t>WDB9036611R532204</t>
  </si>
  <si>
    <t>PZ 7715E</t>
  </si>
  <si>
    <t>3 msc.</t>
  </si>
  <si>
    <t>Pronar</t>
  </si>
  <si>
    <t>T653</t>
  </si>
  <si>
    <t>3084A</t>
  </si>
  <si>
    <t>PZ 2547F</t>
  </si>
  <si>
    <t>Terex</t>
  </si>
  <si>
    <t>SMFH44TC0AFM5672</t>
  </si>
  <si>
    <t>KOPARKO - ŁADOWARKA</t>
  </si>
  <si>
    <t>Aparat fotograficzny Olympus SP-510UZ z karta pamięci</t>
  </si>
  <si>
    <t>telefaks Panasonic KX-FC 228 PD-T</t>
  </si>
  <si>
    <t>aparat fotograficzny Kodak EasyShare M753 z karta pamieci</t>
  </si>
  <si>
    <t>ŁĄCZNIE</t>
  </si>
  <si>
    <t>w tym</t>
  </si>
  <si>
    <t>sprzęt stacjonarny</t>
  </si>
  <si>
    <t>Tulce, Poznańska 1</t>
  </si>
  <si>
    <t>zestaw do zabaw ruchowych nr 4</t>
  </si>
  <si>
    <t>ogrodzenie Pallas/ogrodzenie placu zabaw z zestawem do zabaw ruchowych/</t>
  </si>
  <si>
    <t>Kleszczewo, ul. Poznańska 2</t>
  </si>
  <si>
    <t>Pociąg Foresto nr kat.36</t>
  </si>
  <si>
    <t>Łącznie</t>
  </si>
  <si>
    <t>Załącznik nr 5</t>
  </si>
  <si>
    <t>Telewizor DTM-21U7K Daewoo</t>
  </si>
  <si>
    <t>Opel</t>
  </si>
  <si>
    <t>Corsa</t>
  </si>
  <si>
    <t>WOLOSBF08Y4079451</t>
  </si>
  <si>
    <t>PZ 2145N</t>
  </si>
  <si>
    <t>Volkwagen</t>
  </si>
  <si>
    <t>Caddy Kombi 1.9 TDI</t>
  </si>
  <si>
    <t>WV2ZZZ2KZ9X006364</t>
  </si>
  <si>
    <t>PZ 0947N</t>
  </si>
  <si>
    <t>5/541</t>
  </si>
  <si>
    <t>ciężarowy</t>
  </si>
  <si>
    <t>3/1300</t>
  </si>
  <si>
    <t>budynek w Kleszczewie OPS</t>
  </si>
  <si>
    <t>IMAGO Tulcach</t>
  </si>
  <si>
    <t>modem + antena + UPS</t>
  </si>
  <si>
    <t>Monitor LCD 17"</t>
  </si>
  <si>
    <t>Przełącznik Switch</t>
  </si>
  <si>
    <t>30.05.2008</t>
  </si>
  <si>
    <t>Telelfax (kształcenie na odległość)</t>
  </si>
  <si>
    <t>w pomieszzceniu GOK</t>
  </si>
  <si>
    <t>19.01.2009</t>
  </si>
  <si>
    <t>Autoamt Colibri</t>
  </si>
  <si>
    <t>20.05.2009</t>
  </si>
  <si>
    <t>Notebook Toshiba</t>
  </si>
  <si>
    <t>23.03.2009</t>
  </si>
  <si>
    <t>żużel/gruntowe</t>
  </si>
  <si>
    <t>centrala telefoniczna</t>
  </si>
  <si>
    <t xml:space="preserve">sygnalizacja świetlna </t>
  </si>
  <si>
    <t>Plac Zabaw</t>
  </si>
  <si>
    <t>Plac Zabawa</t>
  </si>
  <si>
    <t>Oświetlenie uliczne w Gminie (słupy, lampy, jkabel, skrzynki)</t>
  </si>
  <si>
    <t>2007-2008</t>
  </si>
  <si>
    <t>Warsztat+ biura /542,3 m2/ + urzadzenia na placu, brama</t>
  </si>
  <si>
    <t>magazyn materiałów pędnych /14,2m2/</t>
  </si>
  <si>
    <t>Magazyn części zamiennych, garaże /253 m2/</t>
  </si>
  <si>
    <t>Hydrofornia Nagradowice /133,5m2/ + urzadzenia i sieci wodociągowe</t>
  </si>
  <si>
    <t>Chlorownia Nagradowice</t>
  </si>
  <si>
    <t>Hydrofornia Tulce /58,14m2/ + urzadzenia i sieci wodociągowe</t>
  </si>
  <si>
    <t>Hydrofornia Krerowo /198,72 m2/ + urzadzenia i sieci wodociągowe</t>
  </si>
  <si>
    <t>Hydrofornia Gowarzewo 146,72m2/ + urzadzenia i sieci wodociągowe</t>
  </si>
  <si>
    <t>Hydrofornia Kleszczewo /65,52 m2/ + urządzenia i sieci wodociągowe</t>
  </si>
  <si>
    <t>Budynek gospodarki osadowej - Oczyszczalnia Nagradowice /49,2 m2/ + urządzenia i sieć</t>
  </si>
  <si>
    <t>Budynek socjalno-techniczny - Oczyszczalnia Nagradowice /56,43 m2/</t>
  </si>
  <si>
    <t>Kanalizacja Tulce /6,16 m2/ + urządzenia</t>
  </si>
  <si>
    <t>wartość odtworzeniowa</t>
  </si>
  <si>
    <t>Notebook HP</t>
  </si>
  <si>
    <t>Notebook HP z osprzetem i oprogramowaniem</t>
  </si>
  <si>
    <t>telewizor Samsung</t>
  </si>
  <si>
    <t>Kserokopiarka RICOH</t>
  </si>
  <si>
    <t>drukarka HP 1515n</t>
  </si>
  <si>
    <t>interaktywny zestaw multimedialny</t>
  </si>
  <si>
    <t>komputer PC z osprzętem i oprogramowaniem</t>
  </si>
  <si>
    <t>nagrywarka Toshiba</t>
  </si>
  <si>
    <t>mikrofon FP 12</t>
  </si>
  <si>
    <t>wzmacniacz Yamaha</t>
  </si>
  <si>
    <t>2 kolumny Yamaha</t>
  </si>
  <si>
    <t>czytnik laserowy</t>
  </si>
  <si>
    <t>księgowa brutto</t>
  </si>
  <si>
    <t>kopiarka Muratec</t>
  </si>
  <si>
    <t>Skorpion</t>
  </si>
  <si>
    <t>120R</t>
  </si>
  <si>
    <t>brak</t>
  </si>
  <si>
    <t>rębak do gałęzi</t>
  </si>
  <si>
    <t>01.01.2010 01.01.2011</t>
  </si>
  <si>
    <t>31.12.2010 31.12.2011</t>
  </si>
  <si>
    <t>31.07.2010 31.07.2011</t>
  </si>
  <si>
    <t>30.07.2011 30.07.2012</t>
  </si>
  <si>
    <t xml:space="preserve">18.05.2010 18.05.2011 </t>
  </si>
  <si>
    <t>18.05.2011 18.05.2012</t>
  </si>
  <si>
    <t>16.03.2010 16.03.2011</t>
  </si>
  <si>
    <t>15.03.2011 15.03.2012</t>
  </si>
  <si>
    <t>13.06.2010 13.06.2011</t>
  </si>
  <si>
    <t>12.06.2011 12.06.2012</t>
  </si>
  <si>
    <t>02.01.2010 02.01.2011</t>
  </si>
  <si>
    <t>01.01.2011 01.01.2012</t>
  </si>
  <si>
    <t>18.12.2009 18.12.2010</t>
  </si>
  <si>
    <t>17.12.2010 17.12.2011</t>
  </si>
  <si>
    <t>31.01.2010 31.01.2011</t>
  </si>
  <si>
    <t>30.01.2011 30.01.2012</t>
  </si>
  <si>
    <t>07.11.2009 07.11.2010</t>
  </si>
  <si>
    <t>06.11.2010 06.11.2011</t>
  </si>
  <si>
    <t>11.07.2010 11.07.2011</t>
  </si>
  <si>
    <t>10.07.2011 10.07.2012</t>
  </si>
  <si>
    <t>23.01.2010 23.01.2011</t>
  </si>
  <si>
    <t>22.01.2011 22.01.2012</t>
  </si>
  <si>
    <t>30.01.2010 30.01.2011</t>
  </si>
  <si>
    <t>29.01.2011 29.01.2012</t>
  </si>
  <si>
    <t>16.05.2010 16.05.2011</t>
  </si>
  <si>
    <t>15.05.2011 15.05.2012</t>
  </si>
  <si>
    <t>15.05.2010 15.05.2011</t>
  </si>
  <si>
    <t>14.05.2011 14.05.2012</t>
  </si>
  <si>
    <t>09.11.2009 09.11.2010</t>
  </si>
  <si>
    <t>08.11.2010 08.11.2011</t>
  </si>
  <si>
    <t>05.06.2010 05.06.2011</t>
  </si>
  <si>
    <t>04.06.2011 04.06.2012</t>
  </si>
  <si>
    <t>22.12.2009 22.12.2010</t>
  </si>
  <si>
    <t>21.12.2010 21.12.2010</t>
  </si>
  <si>
    <t>01.10.2009 01.10.2010</t>
  </si>
  <si>
    <t>30.09.2010 30.09.2011</t>
  </si>
  <si>
    <t xml:space="preserve"> -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</si>
</sst>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;[Red]#,##0.00"/>
    <numFmt numFmtId="166" formatCode="#,##0.00\ &quot;zł&quot;;[Red]#,##0.00\ &quot;zł&quot;"/>
  </numFmts>
  <fonts count="19">
    <font>
      <sz val="10"/>
      <name val="Arial"/>
      <family val="0"/>
    </font>
    <font>
      <b/>
      <sz val="11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i/>
      <sz val="9"/>
      <name val="Tahoma"/>
      <family val="2"/>
    </font>
    <font>
      <b/>
      <i/>
      <sz val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i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10"/>
      <name val="Arial"/>
      <family val="0"/>
    </font>
    <font>
      <sz val="8"/>
      <name val="Arial"/>
      <family val="0"/>
    </font>
    <font>
      <sz val="8"/>
      <name val="Verdana"/>
      <family val="2"/>
    </font>
    <font>
      <b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49" fontId="2" fillId="2" borderId="2" xfId="20" applyNumberFormat="1" applyFont="1" applyFill="1" applyBorder="1" applyAlignment="1">
      <alignment horizontal="center" vertical="center"/>
    </xf>
    <xf numFmtId="44" fontId="3" fillId="2" borderId="2" xfId="0" applyNumberFormat="1" applyFont="1" applyFill="1" applyBorder="1" applyAlignment="1">
      <alignment horizontal="center" vertical="center"/>
    </xf>
    <xf numFmtId="44" fontId="3" fillId="2" borderId="3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2" fillId="2" borderId="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4" fontId="3" fillId="2" borderId="5" xfId="0" applyNumberFormat="1" applyFont="1" applyFill="1" applyBorder="1" applyAlignment="1">
      <alignment horizontal="center" vertical="center"/>
    </xf>
    <xf numFmtId="44" fontId="3" fillId="2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7" xfId="0" applyNumberFormat="1" applyFont="1" applyFill="1" applyBorder="1" applyAlignment="1">
      <alignment horizontal="center" vertical="center" wrapText="1"/>
    </xf>
    <xf numFmtId="49" fontId="2" fillId="2" borderId="7" xfId="20" applyNumberFormat="1" applyFont="1" applyFill="1" applyBorder="1" applyAlignment="1">
      <alignment horizontal="center" vertical="center"/>
    </xf>
    <xf numFmtId="44" fontId="2" fillId="2" borderId="7" xfId="20" applyNumberFormat="1" applyFont="1" applyFill="1" applyBorder="1" applyAlignment="1">
      <alignment horizontal="center" vertical="center" wrapText="1"/>
    </xf>
    <xf numFmtId="44" fontId="2" fillId="2" borderId="7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4" fillId="0" borderId="13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6" xfId="0" applyFont="1" applyBorder="1" applyAlignment="1">
      <alignment/>
    </xf>
    <xf numFmtId="0" fontId="4" fillId="0" borderId="14" xfId="0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1" fontId="4" fillId="0" borderId="14" xfId="0" applyNumberFormat="1" applyFont="1" applyBorder="1" applyAlignment="1">
      <alignment vertical="center" wrapText="1"/>
    </xf>
    <xf numFmtId="0" fontId="4" fillId="0" borderId="9" xfId="0" applyFont="1" applyBorder="1" applyAlignment="1">
      <alignment/>
    </xf>
    <xf numFmtId="0" fontId="5" fillId="0" borderId="9" xfId="0" applyFont="1" applyBorder="1" applyAlignment="1">
      <alignment horizontal="right"/>
    </xf>
    <xf numFmtId="0" fontId="2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164" fontId="2" fillId="3" borderId="11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4" fillId="0" borderId="13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/>
    </xf>
    <xf numFmtId="0" fontId="3" fillId="0" borderId="6" xfId="0" applyFont="1" applyBorder="1" applyAlignment="1">
      <alignment wrapText="1"/>
    </xf>
    <xf numFmtId="0" fontId="4" fillId="0" borderId="14" xfId="0" applyNumberFormat="1" applyFont="1" applyBorder="1" applyAlignment="1">
      <alignment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4" fillId="0" borderId="14" xfId="0" applyNumberFormat="1" applyFont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vertical="center" wrapText="1"/>
    </xf>
    <xf numFmtId="164" fontId="2" fillId="3" borderId="11" xfId="0" applyNumberFormat="1" applyFont="1" applyFill="1" applyBorder="1" applyAlignment="1">
      <alignment/>
    </xf>
    <xf numFmtId="1" fontId="4" fillId="0" borderId="1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/>
    </xf>
    <xf numFmtId="0" fontId="4" fillId="0" borderId="14" xfId="0" applyFont="1" applyBorder="1" applyAlignment="1">
      <alignment wrapText="1"/>
    </xf>
    <xf numFmtId="1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164" fontId="4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/>
    </xf>
    <xf numFmtId="164" fontId="2" fillId="0" borderId="14" xfId="0" applyNumberFormat="1" applyFont="1" applyBorder="1" applyAlignment="1">
      <alignment horizontal="right"/>
    </xf>
    <xf numFmtId="0" fontId="2" fillId="3" borderId="0" xfId="0" applyFont="1" applyFill="1" applyAlignment="1">
      <alignment/>
    </xf>
    <xf numFmtId="164" fontId="2" fillId="3" borderId="0" xfId="0" applyNumberFormat="1" applyFont="1" applyFill="1" applyAlignment="1">
      <alignment/>
    </xf>
    <xf numFmtId="166" fontId="4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wrapText="1"/>
    </xf>
    <xf numFmtId="166" fontId="2" fillId="0" borderId="14" xfId="0" applyNumberFormat="1" applyFont="1" applyBorder="1" applyAlignment="1">
      <alignment horizontal="right"/>
    </xf>
    <xf numFmtId="0" fontId="4" fillId="0" borderId="14" xfId="0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164" fontId="4" fillId="0" borderId="10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2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 wrapText="1"/>
    </xf>
    <xf numFmtId="44" fontId="5" fillId="2" borderId="9" xfId="2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164" fontId="5" fillId="3" borderId="2" xfId="0" applyNumberFormat="1" applyFont="1" applyFill="1" applyBorder="1" applyAlignment="1">
      <alignment horizontal="left"/>
    </xf>
    <xf numFmtId="164" fontId="5" fillId="0" borderId="14" xfId="0" applyNumberFormat="1" applyFont="1" applyBorder="1" applyAlignment="1">
      <alignment horizontal="right"/>
    </xf>
    <xf numFmtId="164" fontId="5" fillId="3" borderId="2" xfId="0" applyNumberFormat="1" applyFont="1" applyFill="1" applyBorder="1" applyAlignment="1">
      <alignment/>
    </xf>
    <xf numFmtId="0" fontId="5" fillId="3" borderId="14" xfId="0" applyFont="1" applyFill="1" applyBorder="1" applyAlignment="1">
      <alignment/>
    </xf>
    <xf numFmtId="164" fontId="5" fillId="3" borderId="14" xfId="0" applyNumberFormat="1" applyFont="1" applyFill="1" applyBorder="1" applyAlignment="1">
      <alignment horizontal="right"/>
    </xf>
    <xf numFmtId="0" fontId="5" fillId="3" borderId="9" xfId="0" applyFont="1" applyFill="1" applyBorder="1" applyAlignment="1">
      <alignment/>
    </xf>
    <xf numFmtId="0" fontId="4" fillId="0" borderId="3" xfId="0" applyFont="1" applyBorder="1" applyAlignment="1">
      <alignment/>
    </xf>
    <xf numFmtId="164" fontId="5" fillId="0" borderId="9" xfId="0" applyNumberFormat="1" applyFont="1" applyBorder="1" applyAlignment="1">
      <alignment horizontal="right"/>
    </xf>
    <xf numFmtId="0" fontId="5" fillId="3" borderId="10" xfId="0" applyFont="1" applyFill="1" applyBorder="1" applyAlignment="1">
      <alignment/>
    </xf>
    <xf numFmtId="0" fontId="5" fillId="3" borderId="12" xfId="0" applyFont="1" applyFill="1" applyBorder="1" applyAlignment="1">
      <alignment/>
    </xf>
    <xf numFmtId="164" fontId="5" fillId="0" borderId="9" xfId="0" applyNumberFormat="1" applyFont="1" applyBorder="1" applyAlignment="1">
      <alignment/>
    </xf>
    <xf numFmtId="164" fontId="5" fillId="3" borderId="11" xfId="0" applyNumberFormat="1" applyFont="1" applyFill="1" applyBorder="1" applyAlignment="1">
      <alignment/>
    </xf>
    <xf numFmtId="1" fontId="4" fillId="0" borderId="14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/>
    </xf>
    <xf numFmtId="0" fontId="5" fillId="2" borderId="2" xfId="0" applyFont="1" applyFill="1" applyBorder="1" applyAlignment="1">
      <alignment horizontal="center" vertical="center"/>
    </xf>
    <xf numFmtId="49" fontId="4" fillId="2" borderId="2" xfId="2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164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horizontal="center" vertical="center"/>
    </xf>
    <xf numFmtId="164" fontId="5" fillId="3" borderId="14" xfId="0" applyNumberFormat="1" applyFont="1" applyFill="1" applyBorder="1" applyAlignment="1">
      <alignment vertical="center"/>
    </xf>
    <xf numFmtId="0" fontId="6" fillId="0" borderId="1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right"/>
    </xf>
    <xf numFmtId="164" fontId="3" fillId="0" borderId="14" xfId="0" applyNumberFormat="1" applyFont="1" applyBorder="1" applyAlignment="1">
      <alignment horizontal="right" wrapText="1"/>
    </xf>
    <xf numFmtId="164" fontId="3" fillId="0" borderId="14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 wrapText="1"/>
    </xf>
    <xf numFmtId="164" fontId="5" fillId="0" borderId="14" xfId="0" applyNumberFormat="1" applyFont="1" applyBorder="1" applyAlignment="1">
      <alignment/>
    </xf>
    <xf numFmtId="0" fontId="6" fillId="0" borderId="14" xfId="0" applyFont="1" applyBorder="1" applyAlignment="1">
      <alignment vertical="center" wrapText="1"/>
    </xf>
    <xf numFmtId="164" fontId="6" fillId="0" borderId="14" xfId="0" applyNumberFormat="1" applyFont="1" applyBorder="1" applyAlignment="1">
      <alignment vertical="center" wrapText="1"/>
    </xf>
    <xf numFmtId="164" fontId="4" fillId="0" borderId="14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/>
    </xf>
    <xf numFmtId="164" fontId="4" fillId="0" borderId="14" xfId="0" applyNumberFormat="1" applyFont="1" applyBorder="1" applyAlignment="1">
      <alignment/>
    </xf>
    <xf numFmtId="166" fontId="5" fillId="0" borderId="14" xfId="0" applyNumberFormat="1" applyFont="1" applyBorder="1" applyAlignment="1">
      <alignment/>
    </xf>
    <xf numFmtId="166" fontId="5" fillId="0" borderId="14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44" fontId="4" fillId="0" borderId="9" xfId="20" applyFont="1" applyBorder="1" applyAlignment="1">
      <alignment horizontal="center" vertical="center"/>
    </xf>
    <xf numFmtId="44" fontId="4" fillId="0" borderId="9" xfId="20" applyFont="1" applyBorder="1" applyAlignment="1">
      <alignment horizontal="center" vertical="center" shrinkToFit="1"/>
    </xf>
    <xf numFmtId="44" fontId="4" fillId="0" borderId="14" xfId="2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5" fillId="4" borderId="1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64" fontId="10" fillId="0" borderId="9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164" fontId="5" fillId="0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0" fontId="11" fillId="3" borderId="15" xfId="0" applyFont="1" applyFill="1" applyBorder="1" applyAlignment="1">
      <alignment/>
    </xf>
    <xf numFmtId="0" fontId="11" fillId="3" borderId="16" xfId="0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9" xfId="0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vertical="center" wrapText="1"/>
    </xf>
    <xf numFmtId="0" fontId="10" fillId="0" borderId="12" xfId="0" applyFont="1" applyBorder="1" applyAlignment="1">
      <alignment wrapText="1"/>
    </xf>
    <xf numFmtId="0" fontId="17" fillId="0" borderId="14" xfId="0" applyFont="1" applyBorder="1" applyAlignment="1">
      <alignment/>
    </xf>
    <xf numFmtId="0" fontId="5" fillId="0" borderId="9" xfId="0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/>
    </xf>
    <xf numFmtId="164" fontId="5" fillId="0" borderId="10" xfId="0" applyNumberFormat="1" applyFont="1" applyFill="1" applyBorder="1" applyAlignment="1">
      <alignment vertical="center" wrapText="1"/>
    </xf>
    <xf numFmtId="0" fontId="4" fillId="0" borderId="9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/>
    </xf>
    <xf numFmtId="164" fontId="17" fillId="0" borderId="14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vertical="center" wrapText="1"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/>
    </xf>
    <xf numFmtId="0" fontId="5" fillId="4" borderId="12" xfId="0" applyFont="1" applyFill="1" applyBorder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15" fillId="0" borderId="0" xfId="0" applyFont="1" applyAlignment="1">
      <alignment/>
    </xf>
    <xf numFmtId="44" fontId="17" fillId="0" borderId="14" xfId="2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right" vertical="center" wrapText="1"/>
    </xf>
    <xf numFmtId="0" fontId="17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 wrapText="1"/>
    </xf>
    <xf numFmtId="44" fontId="17" fillId="0" borderId="14" xfId="20" applyFont="1" applyBorder="1" applyAlignment="1">
      <alignment horizontal="center"/>
    </xf>
    <xf numFmtId="164" fontId="17" fillId="0" borderId="14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0" fontId="5" fillId="3" borderId="1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2" borderId="0" xfId="0" applyFont="1" applyFill="1" applyAlignment="1">
      <alignment/>
    </xf>
    <xf numFmtId="44" fontId="4" fillId="0" borderId="9" xfId="20" applyFont="1" applyBorder="1" applyAlignment="1">
      <alignment horizontal="center"/>
    </xf>
    <xf numFmtId="44" fontId="4" fillId="0" borderId="13" xfId="20" applyFont="1" applyBorder="1" applyAlignment="1">
      <alignment horizontal="center"/>
    </xf>
    <xf numFmtId="164" fontId="4" fillId="0" borderId="9" xfId="0" applyNumberFormat="1" applyFont="1" applyBorder="1" applyAlignment="1">
      <alignment horizontal="right" vertical="center" wrapText="1"/>
    </xf>
    <xf numFmtId="164" fontId="4" fillId="0" borderId="13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4" fillId="0" borderId="2" xfId="0" applyFont="1" applyBorder="1" applyAlignment="1">
      <alignment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 wrapText="1"/>
    </xf>
    <xf numFmtId="44" fontId="5" fillId="2" borderId="10" xfId="20" applyNumberFormat="1" applyFont="1" applyFill="1" applyBorder="1" applyAlignment="1">
      <alignment horizontal="left" vertical="center"/>
    </xf>
    <xf numFmtId="44" fontId="5" fillId="2" borderId="11" xfId="20" applyNumberFormat="1" applyFont="1" applyFill="1" applyBorder="1" applyAlignment="1">
      <alignment horizontal="left" vertical="center"/>
    </xf>
    <xf numFmtId="44" fontId="5" fillId="2" borderId="12" xfId="2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9" fontId="5" fillId="2" borderId="4" xfId="20" applyNumberFormat="1" applyFont="1" applyFill="1" applyBorder="1" applyAlignment="1">
      <alignment horizontal="center" vertical="center"/>
    </xf>
    <xf numFmtId="49" fontId="5" fillId="2" borderId="5" xfId="2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15" fillId="3" borderId="20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workbookViewId="0" topLeftCell="A43">
      <selection activeCell="G20" sqref="G20"/>
    </sheetView>
  </sheetViews>
  <sheetFormatPr defaultColWidth="9.140625" defaultRowHeight="12.75"/>
  <cols>
    <col min="1" max="1" width="3.140625" style="0" customWidth="1"/>
    <col min="2" max="2" width="28.57421875" style="0" customWidth="1"/>
    <col min="3" max="3" width="22.28125" style="0" customWidth="1"/>
    <col min="4" max="4" width="11.57421875" style="0" customWidth="1"/>
    <col min="5" max="5" width="23.421875" style="0" customWidth="1"/>
    <col min="6" max="6" width="21.57421875" style="0" customWidth="1"/>
    <col min="7" max="7" width="42.57421875" style="0" customWidth="1"/>
  </cols>
  <sheetData>
    <row r="1" spans="1:7" ht="12.75">
      <c r="A1" s="5" t="s">
        <v>0</v>
      </c>
      <c r="B1" s="6"/>
      <c r="C1" s="7"/>
      <c r="D1" s="8"/>
      <c r="E1" s="9"/>
      <c r="F1" s="10"/>
      <c r="G1" s="10"/>
    </row>
    <row r="2" spans="1:7" ht="12.75">
      <c r="A2" s="11" t="s">
        <v>45</v>
      </c>
      <c r="B2" s="12"/>
      <c r="C2" s="13"/>
      <c r="D2" s="14"/>
      <c r="E2" s="15"/>
      <c r="F2" s="16"/>
      <c r="G2" s="16"/>
    </row>
    <row r="3" spans="1:7" ht="25.5">
      <c r="A3" s="17" t="s">
        <v>1</v>
      </c>
      <c r="B3" s="18" t="s">
        <v>2</v>
      </c>
      <c r="C3" s="19" t="s">
        <v>3</v>
      </c>
      <c r="D3" s="20" t="s">
        <v>4</v>
      </c>
      <c r="E3" s="21" t="s">
        <v>468</v>
      </c>
      <c r="F3" s="22" t="s">
        <v>5</v>
      </c>
      <c r="G3" s="23" t="s">
        <v>6</v>
      </c>
    </row>
    <row r="4" spans="1:7" ht="12.75">
      <c r="A4" s="24"/>
      <c r="B4" s="25" t="s">
        <v>81</v>
      </c>
      <c r="C4" s="25"/>
      <c r="D4" s="25"/>
      <c r="E4" s="25"/>
      <c r="F4" s="26"/>
      <c r="G4" s="27"/>
    </row>
    <row r="5" spans="1:7" ht="12.75">
      <c r="A5" s="28">
        <v>1</v>
      </c>
      <c r="B5" s="28" t="s">
        <v>46</v>
      </c>
      <c r="C5" s="28" t="s">
        <v>47</v>
      </c>
      <c r="D5" s="29">
        <v>1997</v>
      </c>
      <c r="E5" s="30">
        <v>100000</v>
      </c>
      <c r="F5" s="63"/>
      <c r="G5" s="32" t="s">
        <v>48</v>
      </c>
    </row>
    <row r="6" spans="1:7" ht="25.5">
      <c r="A6" s="33">
        <f>A5+1</f>
        <v>2</v>
      </c>
      <c r="B6" s="33" t="s">
        <v>49</v>
      </c>
      <c r="C6" s="33" t="s">
        <v>47</v>
      </c>
      <c r="D6" s="34">
        <v>1977</v>
      </c>
      <c r="E6" s="35">
        <v>1758820</v>
      </c>
      <c r="F6" s="63"/>
      <c r="G6" s="36" t="s">
        <v>50</v>
      </c>
    </row>
    <row r="7" spans="1:7" ht="12.75">
      <c r="A7" s="33">
        <f>A6+1</f>
        <v>3</v>
      </c>
      <c r="B7" s="33" t="s">
        <v>51</v>
      </c>
      <c r="C7" s="33" t="s">
        <v>52</v>
      </c>
      <c r="D7" s="34" t="s">
        <v>53</v>
      </c>
      <c r="E7" s="35">
        <v>30000</v>
      </c>
      <c r="F7" s="63"/>
      <c r="G7" s="37"/>
    </row>
    <row r="8" spans="1:7" ht="12.75">
      <c r="A8" s="33">
        <v>4</v>
      </c>
      <c r="B8" s="33" t="s">
        <v>55</v>
      </c>
      <c r="C8" s="33" t="s">
        <v>47</v>
      </c>
      <c r="D8" s="34" t="s">
        <v>56</v>
      </c>
      <c r="E8" s="35">
        <v>205060</v>
      </c>
      <c r="F8" s="63"/>
      <c r="G8" s="37" t="s">
        <v>48</v>
      </c>
    </row>
    <row r="9" spans="1:7" ht="12.75">
      <c r="A9" s="33">
        <v>5</v>
      </c>
      <c r="B9" s="33" t="s">
        <v>436</v>
      </c>
      <c r="C9" s="33" t="s">
        <v>47</v>
      </c>
      <c r="D9" s="34" t="s">
        <v>57</v>
      </c>
      <c r="E9" s="35">
        <v>325312</v>
      </c>
      <c r="F9" s="63"/>
      <c r="G9" s="37" t="s">
        <v>48</v>
      </c>
    </row>
    <row r="10" spans="1:7" ht="22.5">
      <c r="A10" s="33">
        <v>6</v>
      </c>
      <c r="B10" s="33" t="s">
        <v>58</v>
      </c>
      <c r="C10" s="33" t="s">
        <v>54</v>
      </c>
      <c r="D10" s="34" t="s">
        <v>57</v>
      </c>
      <c r="E10" s="35">
        <v>217566</v>
      </c>
      <c r="F10" s="63"/>
      <c r="G10" s="37" t="s">
        <v>48</v>
      </c>
    </row>
    <row r="11" spans="1:7" ht="12.75">
      <c r="A11" s="33">
        <v>7</v>
      </c>
      <c r="B11" s="33" t="s">
        <v>59</v>
      </c>
      <c r="C11" s="33" t="s">
        <v>47</v>
      </c>
      <c r="D11" s="38">
        <v>1994</v>
      </c>
      <c r="E11" s="35">
        <v>500000</v>
      </c>
      <c r="F11" s="63"/>
      <c r="G11" s="37" t="s">
        <v>48</v>
      </c>
    </row>
    <row r="12" spans="1:7" ht="12.75">
      <c r="A12" s="33">
        <v>8</v>
      </c>
      <c r="B12" s="33" t="s">
        <v>60</v>
      </c>
      <c r="C12" s="33" t="s">
        <v>61</v>
      </c>
      <c r="D12" s="38">
        <v>1994</v>
      </c>
      <c r="E12" s="35">
        <v>500000</v>
      </c>
      <c r="F12" s="63"/>
      <c r="G12" s="37" t="s">
        <v>48</v>
      </c>
    </row>
    <row r="13" spans="1:7" ht="12.75">
      <c r="A13" s="33">
        <v>9</v>
      </c>
      <c r="B13" s="33" t="s">
        <v>62</v>
      </c>
      <c r="C13" s="33" t="s">
        <v>47</v>
      </c>
      <c r="D13" s="38">
        <v>1996</v>
      </c>
      <c r="E13" s="35">
        <v>181900</v>
      </c>
      <c r="F13" s="63"/>
      <c r="G13" s="37"/>
    </row>
    <row r="14" spans="1:7" ht="12.75">
      <c r="A14" s="33">
        <v>10</v>
      </c>
      <c r="B14" s="33" t="s">
        <v>62</v>
      </c>
      <c r="C14" s="33" t="s">
        <v>47</v>
      </c>
      <c r="D14" s="38">
        <v>1996</v>
      </c>
      <c r="E14" s="35">
        <v>365194</v>
      </c>
      <c r="F14" s="141"/>
      <c r="G14" s="37"/>
    </row>
    <row r="15" spans="1:7" ht="12.75">
      <c r="A15" s="33">
        <v>12</v>
      </c>
      <c r="B15" s="33" t="s">
        <v>326</v>
      </c>
      <c r="C15" s="33" t="s">
        <v>63</v>
      </c>
      <c r="D15" s="38">
        <v>1906</v>
      </c>
      <c r="E15" s="35">
        <v>544000</v>
      </c>
      <c r="F15" s="141"/>
      <c r="G15" s="37" t="s">
        <v>48</v>
      </c>
    </row>
    <row r="16" spans="1:7" ht="12.75">
      <c r="A16" s="33">
        <v>13</v>
      </c>
      <c r="B16" s="33" t="s">
        <v>64</v>
      </c>
      <c r="C16" s="33" t="s">
        <v>63</v>
      </c>
      <c r="D16" s="38">
        <v>1900</v>
      </c>
      <c r="E16" s="35">
        <v>50000</v>
      </c>
      <c r="F16" s="63"/>
      <c r="G16" s="37" t="s">
        <v>48</v>
      </c>
    </row>
    <row r="17" spans="1:7" ht="12.75">
      <c r="A17" s="33">
        <v>14</v>
      </c>
      <c r="B17" s="33" t="s">
        <v>65</v>
      </c>
      <c r="C17" s="33" t="s">
        <v>54</v>
      </c>
      <c r="D17" s="38">
        <v>1990</v>
      </c>
      <c r="E17" s="35">
        <v>500000</v>
      </c>
      <c r="F17" s="63"/>
      <c r="G17" s="37" t="s">
        <v>48</v>
      </c>
    </row>
    <row r="18" spans="1:7" ht="12.75">
      <c r="A18" s="213">
        <v>15</v>
      </c>
      <c r="B18" s="205" t="s">
        <v>66</v>
      </c>
      <c r="C18" s="207" t="s">
        <v>67</v>
      </c>
      <c r="D18" s="34" t="s">
        <v>331</v>
      </c>
      <c r="E18" s="209">
        <v>827764</v>
      </c>
      <c r="F18" s="159"/>
      <c r="G18" s="37" t="s">
        <v>48</v>
      </c>
    </row>
    <row r="19" spans="1:7" ht="12.75">
      <c r="A19" s="214"/>
      <c r="B19" s="206"/>
      <c r="C19" s="216"/>
      <c r="D19" s="34" t="s">
        <v>332</v>
      </c>
      <c r="E19" s="210"/>
      <c r="F19" s="63" t="s">
        <v>330</v>
      </c>
      <c r="G19" s="37"/>
    </row>
    <row r="20" spans="1:7" ht="12.75">
      <c r="A20" s="33">
        <v>16</v>
      </c>
      <c r="B20" s="33" t="s">
        <v>437</v>
      </c>
      <c r="C20" s="33" t="s">
        <v>68</v>
      </c>
      <c r="D20" s="38">
        <v>1994</v>
      </c>
      <c r="E20" s="74">
        <v>400000</v>
      </c>
      <c r="F20" s="63" t="s">
        <v>329</v>
      </c>
      <c r="G20" s="37" t="s">
        <v>48</v>
      </c>
    </row>
    <row r="21" spans="1:7" ht="12.75">
      <c r="A21" s="33">
        <v>17</v>
      </c>
      <c r="B21" s="33" t="s">
        <v>69</v>
      </c>
      <c r="C21" s="33" t="s">
        <v>54</v>
      </c>
      <c r="D21" s="38">
        <v>1900</v>
      </c>
      <c r="E21" s="35">
        <v>169932</v>
      </c>
      <c r="F21" s="63"/>
      <c r="G21" s="37"/>
    </row>
    <row r="22" spans="1:7" ht="12.75">
      <c r="A22" s="33">
        <v>18</v>
      </c>
      <c r="B22" s="33" t="s">
        <v>70</v>
      </c>
      <c r="C22" s="33" t="s">
        <v>71</v>
      </c>
      <c r="D22" s="38">
        <v>1980</v>
      </c>
      <c r="E22" s="35">
        <v>153000</v>
      </c>
      <c r="F22" s="63"/>
      <c r="G22" s="37" t="s">
        <v>48</v>
      </c>
    </row>
    <row r="23" spans="1:7" ht="12.75">
      <c r="A23" s="33">
        <v>19</v>
      </c>
      <c r="B23" s="33" t="s">
        <v>72</v>
      </c>
      <c r="C23" s="33" t="s">
        <v>68</v>
      </c>
      <c r="D23" s="38">
        <v>1960</v>
      </c>
      <c r="E23" s="35">
        <v>1227400</v>
      </c>
      <c r="F23" s="63"/>
      <c r="G23" s="37" t="s">
        <v>48</v>
      </c>
    </row>
    <row r="24" spans="1:7" ht="12.75">
      <c r="A24" s="33">
        <v>20</v>
      </c>
      <c r="B24" s="33" t="s">
        <v>73</v>
      </c>
      <c r="C24" s="33" t="s">
        <v>74</v>
      </c>
      <c r="D24" s="38">
        <v>2002</v>
      </c>
      <c r="E24" s="35">
        <v>500000</v>
      </c>
      <c r="F24" s="63"/>
      <c r="G24" s="37" t="s">
        <v>48</v>
      </c>
    </row>
    <row r="25" spans="1:7" ht="12.75">
      <c r="A25" s="33">
        <v>21</v>
      </c>
      <c r="B25" s="33" t="s">
        <v>75</v>
      </c>
      <c r="C25" s="33" t="s">
        <v>52</v>
      </c>
      <c r="D25" s="38">
        <v>2002</v>
      </c>
      <c r="E25" s="35">
        <v>41000</v>
      </c>
      <c r="F25" s="63"/>
      <c r="G25" s="37" t="s">
        <v>48</v>
      </c>
    </row>
    <row r="26" spans="1:7" ht="12.75">
      <c r="A26" s="33">
        <v>22</v>
      </c>
      <c r="B26" s="33" t="s">
        <v>76</v>
      </c>
      <c r="C26" s="33"/>
      <c r="D26" s="38">
        <v>1962</v>
      </c>
      <c r="E26" s="211">
        <v>4825200</v>
      </c>
      <c r="F26" s="63"/>
      <c r="G26" s="37" t="s">
        <v>48</v>
      </c>
    </row>
    <row r="27" spans="1:7" ht="12.75">
      <c r="A27" s="33">
        <v>23</v>
      </c>
      <c r="B27" s="33" t="s">
        <v>77</v>
      </c>
      <c r="C27" s="33"/>
      <c r="D27" s="38">
        <v>1995</v>
      </c>
      <c r="E27" s="212"/>
      <c r="F27" s="63"/>
      <c r="G27" s="37" t="s">
        <v>48</v>
      </c>
    </row>
    <row r="28" spans="1:7" ht="12.75">
      <c r="A28" s="33">
        <v>24</v>
      </c>
      <c r="B28" s="33" t="s">
        <v>78</v>
      </c>
      <c r="C28" s="33" t="s">
        <v>79</v>
      </c>
      <c r="D28" s="38">
        <v>1960</v>
      </c>
      <c r="E28" s="35">
        <v>50000</v>
      </c>
      <c r="F28" s="63"/>
      <c r="G28" s="37" t="s">
        <v>48</v>
      </c>
    </row>
    <row r="29" spans="1:7" ht="12.75">
      <c r="A29" s="75">
        <v>25</v>
      </c>
      <c r="B29" s="75" t="s">
        <v>327</v>
      </c>
      <c r="C29" s="75" t="s">
        <v>54</v>
      </c>
      <c r="D29" s="38">
        <v>1998</v>
      </c>
      <c r="E29" s="78">
        <v>500000</v>
      </c>
      <c r="F29" s="63"/>
      <c r="G29" s="137"/>
    </row>
    <row r="30" spans="1:7" ht="12.75">
      <c r="A30" s="75">
        <v>26</v>
      </c>
      <c r="B30" s="75" t="s">
        <v>451</v>
      </c>
      <c r="C30" s="75" t="s">
        <v>47</v>
      </c>
      <c r="D30" s="38">
        <v>1997</v>
      </c>
      <c r="E30" s="78">
        <v>20937</v>
      </c>
      <c r="F30" s="63"/>
      <c r="G30" s="137"/>
    </row>
    <row r="31" spans="1:7" ht="12.75">
      <c r="A31" s="75">
        <v>27</v>
      </c>
      <c r="B31" s="75" t="s">
        <v>451</v>
      </c>
      <c r="C31" s="75" t="s">
        <v>68</v>
      </c>
      <c r="D31" s="38">
        <v>2007</v>
      </c>
      <c r="E31" s="78">
        <v>45421.31</v>
      </c>
      <c r="F31" s="63"/>
      <c r="G31" s="137"/>
    </row>
    <row r="32" spans="1:7" ht="12.75">
      <c r="A32" s="75">
        <v>28</v>
      </c>
      <c r="B32" s="75" t="s">
        <v>452</v>
      </c>
      <c r="C32" s="75" t="s">
        <v>54</v>
      </c>
      <c r="D32" s="38">
        <v>2005</v>
      </c>
      <c r="E32" s="78">
        <v>9870</v>
      </c>
      <c r="F32" s="63"/>
      <c r="G32" s="137"/>
    </row>
    <row r="33" spans="1:7" ht="12.75">
      <c r="A33" s="75">
        <v>29</v>
      </c>
      <c r="B33" s="75" t="s">
        <v>453</v>
      </c>
      <c r="C33" s="75" t="s">
        <v>79</v>
      </c>
      <c r="D33" s="38">
        <v>2007</v>
      </c>
      <c r="E33" s="78">
        <v>14993.8</v>
      </c>
      <c r="F33" s="63"/>
      <c r="G33" s="137"/>
    </row>
    <row r="34" spans="1:7" ht="22.5">
      <c r="A34" s="75">
        <v>30</v>
      </c>
      <c r="B34" s="75" t="s">
        <v>454</v>
      </c>
      <c r="C34" s="75"/>
      <c r="D34" s="197" t="s">
        <v>455</v>
      </c>
      <c r="E34" s="78">
        <v>706933.22</v>
      </c>
      <c r="F34" s="63"/>
      <c r="G34" s="137"/>
    </row>
    <row r="35" spans="1:7" ht="12.75">
      <c r="A35" s="39"/>
      <c r="B35" s="39"/>
      <c r="C35" s="39"/>
      <c r="D35" s="63"/>
      <c r="E35" s="40" t="s">
        <v>80</v>
      </c>
      <c r="F35" s="145">
        <f>SUM(E5:E35)</f>
        <v>14770303.330000002</v>
      </c>
      <c r="G35" s="31"/>
    </row>
    <row r="36" spans="1:7" ht="12.75">
      <c r="A36" s="41"/>
      <c r="B36" s="215" t="s">
        <v>159</v>
      </c>
      <c r="C36" s="202"/>
      <c r="D36" s="42"/>
      <c r="E36" s="43"/>
      <c r="F36" s="44"/>
      <c r="G36" s="45"/>
    </row>
    <row r="37" spans="1:7" ht="54.75" customHeight="1">
      <c r="A37" s="28">
        <v>1</v>
      </c>
      <c r="B37" s="28" t="s">
        <v>456</v>
      </c>
      <c r="C37" s="28" t="s">
        <v>160</v>
      </c>
      <c r="D37" s="46" t="s">
        <v>161</v>
      </c>
      <c r="E37" s="47">
        <f>990000+132943.31</f>
        <v>1122943.31</v>
      </c>
      <c r="F37" s="63"/>
      <c r="G37" s="48" t="s">
        <v>162</v>
      </c>
    </row>
    <row r="38" spans="1:7" ht="38.25">
      <c r="A38" s="33">
        <v>2</v>
      </c>
      <c r="B38" s="33" t="s">
        <v>457</v>
      </c>
      <c r="C38" s="33" t="s">
        <v>163</v>
      </c>
      <c r="D38" s="49">
        <v>1967</v>
      </c>
      <c r="E38" s="35">
        <v>14200</v>
      </c>
      <c r="F38" s="142"/>
      <c r="G38" s="36" t="s">
        <v>164</v>
      </c>
    </row>
    <row r="39" spans="1:7" ht="38.25">
      <c r="A39" s="33">
        <v>3</v>
      </c>
      <c r="B39" s="33" t="s">
        <v>458</v>
      </c>
      <c r="C39" s="33" t="s">
        <v>165</v>
      </c>
      <c r="D39" s="49">
        <v>1967</v>
      </c>
      <c r="E39" s="50">
        <v>253000</v>
      </c>
      <c r="F39" s="143"/>
      <c r="G39" s="36" t="s">
        <v>164</v>
      </c>
    </row>
    <row r="40" spans="1:7" ht="33.75">
      <c r="A40" s="28">
        <v>4</v>
      </c>
      <c r="B40" s="33" t="s">
        <v>459</v>
      </c>
      <c r="C40" s="33" t="s">
        <v>166</v>
      </c>
      <c r="D40" s="49">
        <v>1994</v>
      </c>
      <c r="E40" s="50">
        <f>133500+335831.27</f>
        <v>469331.27</v>
      </c>
      <c r="F40" s="63"/>
      <c r="G40" s="37" t="s">
        <v>48</v>
      </c>
    </row>
    <row r="41" spans="1:7" ht="22.5">
      <c r="A41" s="33">
        <v>5</v>
      </c>
      <c r="B41" s="33" t="s">
        <v>460</v>
      </c>
      <c r="C41" s="33" t="s">
        <v>167</v>
      </c>
      <c r="D41" s="49">
        <v>1994</v>
      </c>
      <c r="E41" s="50">
        <v>17690.82</v>
      </c>
      <c r="F41" s="63"/>
      <c r="G41" s="37" t="s">
        <v>48</v>
      </c>
    </row>
    <row r="42" spans="1:7" ht="22.5">
      <c r="A42" s="33">
        <v>6</v>
      </c>
      <c r="B42" s="33" t="s">
        <v>461</v>
      </c>
      <c r="C42" s="33" t="s">
        <v>168</v>
      </c>
      <c r="D42" s="51" t="s">
        <v>53</v>
      </c>
      <c r="E42" s="50">
        <f>58140+203544.98</f>
        <v>261684.98</v>
      </c>
      <c r="F42" s="63"/>
      <c r="G42" s="37" t="s">
        <v>48</v>
      </c>
    </row>
    <row r="43" spans="1:7" ht="22.5">
      <c r="A43" s="28">
        <v>7</v>
      </c>
      <c r="B43" s="33" t="s">
        <v>462</v>
      </c>
      <c r="C43" s="33" t="s">
        <v>169</v>
      </c>
      <c r="D43" s="51" t="s">
        <v>53</v>
      </c>
      <c r="E43" s="52">
        <f>198720+592489.61</f>
        <v>791209.61</v>
      </c>
      <c r="F43" s="63"/>
      <c r="G43" s="37" t="s">
        <v>48</v>
      </c>
    </row>
    <row r="44" spans="1:7" ht="33.75">
      <c r="A44" s="33">
        <v>8</v>
      </c>
      <c r="B44" s="33" t="s">
        <v>463</v>
      </c>
      <c r="C44" s="33" t="s">
        <v>170</v>
      </c>
      <c r="D44" s="51" t="s">
        <v>53</v>
      </c>
      <c r="E44" s="52">
        <f>146250+907436.64</f>
        <v>1053686.6400000001</v>
      </c>
      <c r="F44" s="143"/>
      <c r="G44" s="37" t="s">
        <v>48</v>
      </c>
    </row>
    <row r="45" spans="1:7" ht="33.75">
      <c r="A45" s="33">
        <v>9</v>
      </c>
      <c r="B45" s="33" t="s">
        <v>464</v>
      </c>
      <c r="C45" s="33" t="s">
        <v>171</v>
      </c>
      <c r="D45" s="51" t="s">
        <v>53</v>
      </c>
      <c r="E45" s="52">
        <f>65520+189064.5</f>
        <v>254584.5</v>
      </c>
      <c r="F45" s="63"/>
      <c r="G45" s="37" t="s">
        <v>48</v>
      </c>
    </row>
    <row r="46" spans="1:7" ht="38.25">
      <c r="A46" s="28">
        <v>10</v>
      </c>
      <c r="B46" s="33" t="s">
        <v>465</v>
      </c>
      <c r="C46" s="33" t="s">
        <v>172</v>
      </c>
      <c r="D46" s="49">
        <v>1994</v>
      </c>
      <c r="E46" s="50">
        <f>357649.39+1507441.43</f>
        <v>1865090.8199999998</v>
      </c>
      <c r="F46" s="141"/>
      <c r="G46" s="36" t="s">
        <v>164</v>
      </c>
    </row>
    <row r="47" spans="1:7" ht="38.25">
      <c r="A47" s="33">
        <v>11</v>
      </c>
      <c r="B47" s="33" t="s">
        <v>466</v>
      </c>
      <c r="C47" s="33" t="s">
        <v>173</v>
      </c>
      <c r="D47" s="49">
        <v>1994</v>
      </c>
      <c r="E47" s="50">
        <v>56430</v>
      </c>
      <c r="F47" s="63"/>
      <c r="G47" s="36" t="s">
        <v>164</v>
      </c>
    </row>
    <row r="48" spans="1:7" ht="22.5">
      <c r="A48" s="33">
        <v>12</v>
      </c>
      <c r="B48" s="33" t="s">
        <v>467</v>
      </c>
      <c r="C48" s="33" t="s">
        <v>174</v>
      </c>
      <c r="D48" s="49">
        <v>1995</v>
      </c>
      <c r="E48" s="50">
        <v>528558.7</v>
      </c>
      <c r="F48" s="63"/>
      <c r="G48" s="37" t="s">
        <v>48</v>
      </c>
    </row>
    <row r="49" spans="1:7" ht="22.5">
      <c r="A49" s="28">
        <v>13</v>
      </c>
      <c r="B49" s="75" t="s">
        <v>383</v>
      </c>
      <c r="C49" s="75" t="s">
        <v>384</v>
      </c>
      <c r="D49" s="181">
        <v>2007</v>
      </c>
      <c r="E49" s="76">
        <v>108742.47</v>
      </c>
      <c r="F49" s="63"/>
      <c r="G49" s="137"/>
    </row>
    <row r="50" spans="1:7" ht="12.75">
      <c r="A50" s="39"/>
      <c r="B50" s="39"/>
      <c r="C50" s="39"/>
      <c r="D50" s="31"/>
      <c r="E50" s="40" t="s">
        <v>80</v>
      </c>
      <c r="F50" s="97">
        <f>SUM(E37:E49)</f>
        <v>6797153.120000001</v>
      </c>
      <c r="G50" s="31"/>
    </row>
    <row r="51" spans="1:7" ht="12.75">
      <c r="A51" s="24"/>
      <c r="B51" s="203" t="s">
        <v>255</v>
      </c>
      <c r="C51" s="204"/>
      <c r="D51" s="25"/>
      <c r="E51" s="54"/>
      <c r="F51" s="26"/>
      <c r="G51" s="27"/>
    </row>
    <row r="52" spans="1:7" ht="38.25">
      <c r="A52" s="28">
        <v>1</v>
      </c>
      <c r="B52" s="28" t="s">
        <v>246</v>
      </c>
      <c r="C52" s="28" t="s">
        <v>247</v>
      </c>
      <c r="D52" s="55">
        <v>1983</v>
      </c>
      <c r="E52" s="56">
        <v>1000000</v>
      </c>
      <c r="F52" s="63"/>
      <c r="G52" s="48" t="s">
        <v>248</v>
      </c>
    </row>
    <row r="53" spans="1:7" ht="38.25">
      <c r="A53" s="33">
        <v>2</v>
      </c>
      <c r="B53" s="33" t="s">
        <v>249</v>
      </c>
      <c r="C53" s="57" t="s">
        <v>250</v>
      </c>
      <c r="D53" s="58">
        <v>2000</v>
      </c>
      <c r="E53" s="35">
        <v>4600000</v>
      </c>
      <c r="F53" s="144"/>
      <c r="G53" s="36" t="s">
        <v>251</v>
      </c>
    </row>
    <row r="54" spans="1:7" ht="51">
      <c r="A54" s="33">
        <v>3</v>
      </c>
      <c r="B54" s="33" t="s">
        <v>252</v>
      </c>
      <c r="C54" s="33" t="s">
        <v>253</v>
      </c>
      <c r="D54" s="58">
        <v>2006</v>
      </c>
      <c r="E54" s="35">
        <v>3856849.48</v>
      </c>
      <c r="F54" s="61" t="s">
        <v>481</v>
      </c>
      <c r="G54" s="36" t="s">
        <v>254</v>
      </c>
    </row>
    <row r="55" spans="1:7" ht="12.75">
      <c r="A55" s="39"/>
      <c r="B55" s="39"/>
      <c r="C55" s="39"/>
      <c r="D55" s="31"/>
      <c r="E55" s="40" t="s">
        <v>80</v>
      </c>
      <c r="F55" s="145">
        <f>SUM(E52:E54)</f>
        <v>9456849.48</v>
      </c>
      <c r="G55" s="31"/>
    </row>
    <row r="56" spans="1:7" ht="12.75">
      <c r="A56" s="24"/>
      <c r="B56" s="53" t="s">
        <v>276</v>
      </c>
      <c r="C56" s="25"/>
      <c r="D56" s="25"/>
      <c r="E56" s="54"/>
      <c r="F56" s="25"/>
      <c r="G56" s="27"/>
    </row>
    <row r="57" spans="1:7" ht="76.5">
      <c r="A57" s="59">
        <v>1</v>
      </c>
      <c r="B57" s="28" t="s">
        <v>277</v>
      </c>
      <c r="C57" s="28" t="s">
        <v>278</v>
      </c>
      <c r="D57" s="55" t="s">
        <v>279</v>
      </c>
      <c r="E57" s="60">
        <v>7435260</v>
      </c>
      <c r="F57" s="61"/>
      <c r="G57" s="62" t="s">
        <v>280</v>
      </c>
    </row>
    <row r="58" spans="1:7" ht="22.5">
      <c r="A58" s="59">
        <v>2</v>
      </c>
      <c r="B58" s="28" t="s">
        <v>418</v>
      </c>
      <c r="C58" s="28" t="s">
        <v>420</v>
      </c>
      <c r="D58" s="55">
        <v>2003</v>
      </c>
      <c r="E58" s="60">
        <v>7000</v>
      </c>
      <c r="F58" s="61"/>
      <c r="G58" s="62"/>
    </row>
    <row r="59" spans="1:7" ht="33.75">
      <c r="A59" s="59">
        <v>3</v>
      </c>
      <c r="B59" s="28" t="s">
        <v>419</v>
      </c>
      <c r="C59" s="28" t="s">
        <v>420</v>
      </c>
      <c r="D59" s="55">
        <v>2006</v>
      </c>
      <c r="E59" s="60">
        <v>19000</v>
      </c>
      <c r="F59" s="61"/>
      <c r="G59" s="62"/>
    </row>
    <row r="60" spans="1:7" ht="22.5">
      <c r="A60" s="59">
        <v>4</v>
      </c>
      <c r="B60" s="28" t="s">
        <v>421</v>
      </c>
      <c r="C60" s="28" t="s">
        <v>420</v>
      </c>
      <c r="D60" s="55">
        <v>2007</v>
      </c>
      <c r="E60" s="60">
        <v>4148</v>
      </c>
      <c r="F60" s="61"/>
      <c r="G60" s="62"/>
    </row>
    <row r="61" spans="1:7" ht="12.75">
      <c r="A61" s="63"/>
      <c r="B61" s="63"/>
      <c r="C61" s="63"/>
      <c r="D61" s="63"/>
      <c r="E61" s="64" t="s">
        <v>80</v>
      </c>
      <c r="F61" s="64">
        <f>SUM(E57:E60)</f>
        <v>7465408</v>
      </c>
      <c r="G61" s="63"/>
    </row>
    <row r="62" spans="1:7" ht="12.75">
      <c r="A62" s="65"/>
      <c r="B62" s="65" t="s">
        <v>295</v>
      </c>
      <c r="C62" s="65"/>
      <c r="D62" s="65"/>
      <c r="E62" s="66"/>
      <c r="F62" s="65"/>
      <c r="G62" s="65"/>
    </row>
    <row r="63" spans="1:7" ht="76.5">
      <c r="A63" s="33">
        <v>1</v>
      </c>
      <c r="B63" s="33" t="s">
        <v>292</v>
      </c>
      <c r="C63" s="33" t="s">
        <v>293</v>
      </c>
      <c r="D63" s="58">
        <v>1998</v>
      </c>
      <c r="E63" s="67">
        <v>4094200</v>
      </c>
      <c r="F63" s="61"/>
      <c r="G63" s="68" t="s">
        <v>294</v>
      </c>
    </row>
    <row r="64" spans="1:7" ht="12.75">
      <c r="A64" s="33">
        <v>2</v>
      </c>
      <c r="B64" s="33" t="s">
        <v>269</v>
      </c>
      <c r="C64" s="33" t="s">
        <v>417</v>
      </c>
      <c r="D64" s="58">
        <v>2003</v>
      </c>
      <c r="E64" s="67">
        <v>7000</v>
      </c>
      <c r="F64" s="61"/>
      <c r="G64" s="68"/>
    </row>
    <row r="65" spans="1:7" ht="12.75">
      <c r="A65" s="63"/>
      <c r="B65" s="63"/>
      <c r="C65" s="63"/>
      <c r="D65" s="63"/>
      <c r="E65" s="64" t="s">
        <v>296</v>
      </c>
      <c r="F65" s="69">
        <f>SUM(E63:E64)</f>
        <v>4101200</v>
      </c>
      <c r="G65" s="63"/>
    </row>
    <row r="66" ht="12.75">
      <c r="E66" s="1"/>
    </row>
    <row r="67" spans="5:6" ht="15">
      <c r="E67" s="153" t="s">
        <v>422</v>
      </c>
      <c r="F67" s="154">
        <f>F65+F61+F55+F50+F35</f>
        <v>42590913.93000001</v>
      </c>
    </row>
    <row r="68" ht="12.75">
      <c r="E68" s="1"/>
    </row>
    <row r="69" spans="5:6" ht="12.75">
      <c r="E69" s="1"/>
      <c r="F69" s="1"/>
    </row>
    <row r="70" ht="12.75">
      <c r="E70" s="1"/>
    </row>
    <row r="71" spans="5:6" ht="12.75">
      <c r="E71" s="1"/>
      <c r="F71" s="4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</sheetData>
  <mergeCells count="7">
    <mergeCell ref="B51:C51"/>
    <mergeCell ref="B18:B19"/>
    <mergeCell ref="C18:C19"/>
    <mergeCell ref="E18:E19"/>
    <mergeCell ref="E26:E27"/>
    <mergeCell ref="A18:A19"/>
    <mergeCell ref="B36:C36"/>
  </mergeCells>
  <printOptions/>
  <pageMargins left="0.75" right="0.75" top="1" bottom="0.52" header="0.5" footer="0.5"/>
  <pageSetup horizontalDpi="600" verticalDpi="600" orientation="landscape" paperSize="9" scale="79" r:id="rId1"/>
  <rowBreaks count="1" manualBreakCount="1">
    <brk id="3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01"/>
  <sheetViews>
    <sheetView workbookViewId="0" topLeftCell="A1">
      <selection activeCell="E197" sqref="E197"/>
    </sheetView>
  </sheetViews>
  <sheetFormatPr defaultColWidth="9.140625" defaultRowHeight="12.75"/>
  <cols>
    <col min="1" max="1" width="3.421875" style="81" customWidth="1"/>
    <col min="2" max="2" width="29.140625" style="81" customWidth="1"/>
    <col min="3" max="3" width="15.140625" style="81" customWidth="1"/>
    <col min="4" max="4" width="20.421875" style="81" customWidth="1"/>
    <col min="5" max="5" width="28.421875" style="81" customWidth="1"/>
    <col min="6" max="6" width="36.140625" style="81" customWidth="1"/>
    <col min="7" max="16384" width="9.140625" style="81" customWidth="1"/>
  </cols>
  <sheetData>
    <row r="1" spans="1:6" ht="11.25">
      <c r="A1" s="222" t="s">
        <v>7</v>
      </c>
      <c r="B1" s="223"/>
      <c r="C1" s="223"/>
      <c r="D1" s="223"/>
      <c r="E1" s="224"/>
      <c r="F1" s="225"/>
    </row>
    <row r="2" spans="1:6" ht="11.25">
      <c r="A2" s="226" t="s">
        <v>44</v>
      </c>
      <c r="B2" s="227"/>
      <c r="C2" s="227"/>
      <c r="D2" s="227"/>
      <c r="E2" s="228"/>
      <c r="F2" s="225"/>
    </row>
    <row r="3" spans="1:6" ht="22.5">
      <c r="A3" s="82" t="s">
        <v>8</v>
      </c>
      <c r="B3" s="83" t="s">
        <v>9</v>
      </c>
      <c r="C3" s="84" t="s">
        <v>10</v>
      </c>
      <c r="D3" s="85" t="s">
        <v>11</v>
      </c>
      <c r="E3" s="83" t="s">
        <v>5</v>
      </c>
      <c r="F3" s="86" t="s">
        <v>12</v>
      </c>
    </row>
    <row r="4" spans="1:7" ht="11.25">
      <c r="A4" s="87"/>
      <c r="B4" s="88" t="s">
        <v>81</v>
      </c>
      <c r="C4" s="88"/>
      <c r="D4" s="88"/>
      <c r="E4" s="88"/>
      <c r="F4" s="88"/>
      <c r="G4" s="89"/>
    </row>
    <row r="5" spans="1:7" ht="11.25">
      <c r="A5" s="160"/>
      <c r="B5" s="161" t="s">
        <v>357</v>
      </c>
      <c r="C5" s="161"/>
      <c r="D5" s="161"/>
      <c r="E5" s="161"/>
      <c r="F5" s="161"/>
      <c r="G5" s="89"/>
    </row>
    <row r="6" spans="1:6" ht="11.25">
      <c r="A6" s="59">
        <v>1</v>
      </c>
      <c r="B6" s="59" t="s">
        <v>83</v>
      </c>
      <c r="C6" s="70" t="s">
        <v>84</v>
      </c>
      <c r="D6" s="52">
        <v>2195</v>
      </c>
      <c r="E6" s="146"/>
      <c r="F6" s="90"/>
    </row>
    <row r="7" spans="1:6" ht="11.25">
      <c r="A7" s="59">
        <v>2</v>
      </c>
      <c r="B7" s="59" t="s">
        <v>85</v>
      </c>
      <c r="C7" s="70" t="s">
        <v>86</v>
      </c>
      <c r="D7" s="52">
        <v>2547</v>
      </c>
      <c r="E7" s="146"/>
      <c r="F7" s="90"/>
    </row>
    <row r="8" spans="1:6" ht="11.25">
      <c r="A8" s="59">
        <v>3</v>
      </c>
      <c r="B8" s="59" t="s">
        <v>85</v>
      </c>
      <c r="C8" s="70" t="s">
        <v>87</v>
      </c>
      <c r="D8" s="52">
        <v>3450.9</v>
      </c>
      <c r="E8" s="146"/>
      <c r="F8" s="90"/>
    </row>
    <row r="9" spans="1:6" ht="11.25">
      <c r="A9" s="59">
        <v>4</v>
      </c>
      <c r="B9" s="59" t="s">
        <v>90</v>
      </c>
      <c r="C9" s="70" t="s">
        <v>89</v>
      </c>
      <c r="D9" s="52">
        <v>15038.94</v>
      </c>
      <c r="E9" s="146"/>
      <c r="F9" s="90"/>
    </row>
    <row r="10" spans="1:6" ht="11.25">
      <c r="A10" s="59">
        <v>5</v>
      </c>
      <c r="B10" s="59" t="s">
        <v>91</v>
      </c>
      <c r="C10" s="70" t="s">
        <v>89</v>
      </c>
      <c r="D10" s="52">
        <v>8010.52</v>
      </c>
      <c r="E10" s="146"/>
      <c r="F10" s="90"/>
    </row>
    <row r="11" spans="1:6" ht="11.25">
      <c r="A11" s="59">
        <v>6</v>
      </c>
      <c r="B11" s="59" t="s">
        <v>92</v>
      </c>
      <c r="C11" s="70" t="s">
        <v>89</v>
      </c>
      <c r="D11" s="52">
        <v>4135.8</v>
      </c>
      <c r="E11" s="146"/>
      <c r="F11" s="90"/>
    </row>
    <row r="12" spans="1:6" ht="11.25">
      <c r="A12" s="59">
        <v>7</v>
      </c>
      <c r="B12" s="59" t="s">
        <v>93</v>
      </c>
      <c r="C12" s="70" t="s">
        <v>94</v>
      </c>
      <c r="D12" s="52">
        <v>18226.8</v>
      </c>
      <c r="E12" s="146"/>
      <c r="F12" s="90"/>
    </row>
    <row r="13" spans="1:6" ht="11.25">
      <c r="A13" s="59">
        <v>8</v>
      </c>
      <c r="B13" s="59" t="s">
        <v>95</v>
      </c>
      <c r="C13" s="70" t="s">
        <v>94</v>
      </c>
      <c r="D13" s="52">
        <v>4367.6</v>
      </c>
      <c r="E13" s="146"/>
      <c r="F13" s="90"/>
    </row>
    <row r="14" spans="1:6" ht="11.25">
      <c r="A14" s="59">
        <v>9</v>
      </c>
      <c r="B14" s="59" t="s">
        <v>96</v>
      </c>
      <c r="C14" s="70" t="s">
        <v>97</v>
      </c>
      <c r="D14" s="52">
        <v>2897</v>
      </c>
      <c r="E14" s="146"/>
      <c r="F14" s="90"/>
    </row>
    <row r="15" spans="1:6" ht="11.25">
      <c r="A15" s="59">
        <v>10</v>
      </c>
      <c r="B15" s="59" t="s">
        <v>98</v>
      </c>
      <c r="C15" s="70" t="s">
        <v>99</v>
      </c>
      <c r="D15" s="52">
        <v>2684</v>
      </c>
      <c r="E15" s="146"/>
      <c r="F15" s="90"/>
    </row>
    <row r="16" spans="1:6" ht="11.25">
      <c r="A16" s="59">
        <v>11</v>
      </c>
      <c r="B16" s="59" t="s">
        <v>100</v>
      </c>
      <c r="C16" s="70" t="s">
        <v>101</v>
      </c>
      <c r="D16" s="52">
        <v>5001</v>
      </c>
      <c r="E16" s="146"/>
      <c r="F16" s="90"/>
    </row>
    <row r="17" spans="1:6" ht="11.25">
      <c r="A17" s="59">
        <v>12</v>
      </c>
      <c r="B17" s="59" t="s">
        <v>102</v>
      </c>
      <c r="C17" s="70" t="s">
        <v>103</v>
      </c>
      <c r="D17" s="52">
        <v>3775.9</v>
      </c>
      <c r="E17" s="146"/>
      <c r="F17" s="90"/>
    </row>
    <row r="18" spans="1:6" ht="11.25">
      <c r="A18" s="59">
        <v>13</v>
      </c>
      <c r="B18" s="59" t="s">
        <v>104</v>
      </c>
      <c r="C18" s="70" t="s">
        <v>105</v>
      </c>
      <c r="D18" s="52">
        <v>3184.2</v>
      </c>
      <c r="E18" s="146"/>
      <c r="F18" s="90"/>
    </row>
    <row r="19" spans="1:6" ht="11.25">
      <c r="A19" s="59">
        <v>14</v>
      </c>
      <c r="B19" s="59" t="s">
        <v>106</v>
      </c>
      <c r="C19" s="70" t="s">
        <v>107</v>
      </c>
      <c r="D19" s="52">
        <v>4799.48</v>
      </c>
      <c r="E19" s="146"/>
      <c r="F19" s="90"/>
    </row>
    <row r="20" spans="1:6" ht="11.25">
      <c r="A20" s="59">
        <v>15</v>
      </c>
      <c r="B20" s="59" t="s">
        <v>108</v>
      </c>
      <c r="C20" s="70" t="s">
        <v>109</v>
      </c>
      <c r="D20" s="52">
        <v>2598.6</v>
      </c>
      <c r="E20" s="146"/>
      <c r="F20" s="90"/>
    </row>
    <row r="21" spans="1:6" ht="11.25">
      <c r="A21" s="59">
        <v>16</v>
      </c>
      <c r="B21" s="59" t="s">
        <v>111</v>
      </c>
      <c r="C21" s="70" t="s">
        <v>112</v>
      </c>
      <c r="D21" s="52">
        <v>5975.56</v>
      </c>
      <c r="E21" s="147"/>
      <c r="F21" s="90"/>
    </row>
    <row r="22" spans="1:6" ht="11.25">
      <c r="A22" s="59">
        <v>17</v>
      </c>
      <c r="B22" s="59" t="s">
        <v>88</v>
      </c>
      <c r="C22" s="70" t="s">
        <v>89</v>
      </c>
      <c r="D22" s="52">
        <v>9292.74</v>
      </c>
      <c r="E22" s="146"/>
      <c r="F22" s="90"/>
    </row>
    <row r="23" spans="1:6" ht="11.25">
      <c r="A23" s="59">
        <v>18</v>
      </c>
      <c r="B23" s="59" t="s">
        <v>110</v>
      </c>
      <c r="C23" s="70" t="s">
        <v>109</v>
      </c>
      <c r="D23" s="52">
        <v>8696.16</v>
      </c>
      <c r="E23" s="148"/>
      <c r="F23" s="90"/>
    </row>
    <row r="24" spans="1:6" ht="11.25">
      <c r="A24" s="59">
        <v>19</v>
      </c>
      <c r="B24" s="59" t="s">
        <v>302</v>
      </c>
      <c r="C24" s="70">
        <v>2006</v>
      </c>
      <c r="D24" s="52">
        <v>23490.76</v>
      </c>
      <c r="E24" s="147"/>
      <c r="F24" s="90"/>
    </row>
    <row r="25" spans="1:6" ht="11.25">
      <c r="A25" s="59">
        <v>20</v>
      </c>
      <c r="B25" s="59" t="s">
        <v>303</v>
      </c>
      <c r="C25" s="70">
        <v>2006</v>
      </c>
      <c r="D25" s="52">
        <v>5882.1</v>
      </c>
      <c r="E25" s="147"/>
      <c r="F25" s="90" t="s">
        <v>438</v>
      </c>
    </row>
    <row r="26" spans="1:6" ht="11.25">
      <c r="A26" s="59">
        <v>21</v>
      </c>
      <c r="B26" s="59" t="s">
        <v>304</v>
      </c>
      <c r="C26" s="70">
        <v>2006</v>
      </c>
      <c r="D26" s="52">
        <v>2385.69</v>
      </c>
      <c r="E26" s="147"/>
      <c r="F26" s="90"/>
    </row>
    <row r="27" spans="1:6" ht="11.25">
      <c r="A27" s="59">
        <v>22</v>
      </c>
      <c r="B27" s="59" t="s">
        <v>333</v>
      </c>
      <c r="C27" s="70">
        <v>2006</v>
      </c>
      <c r="D27" s="52">
        <v>2237.79</v>
      </c>
      <c r="E27" s="147"/>
      <c r="F27" s="90"/>
    </row>
    <row r="28" spans="1:6" ht="11.25">
      <c r="A28" s="59">
        <v>23</v>
      </c>
      <c r="B28" s="59" t="s">
        <v>305</v>
      </c>
      <c r="C28" s="70">
        <v>2006</v>
      </c>
      <c r="D28" s="52">
        <v>925.98</v>
      </c>
      <c r="E28" s="147"/>
      <c r="F28" s="90"/>
    </row>
    <row r="29" spans="1:6" ht="11.25">
      <c r="A29" s="59">
        <v>24</v>
      </c>
      <c r="B29" s="59" t="s">
        <v>306</v>
      </c>
      <c r="C29" s="70">
        <v>2006</v>
      </c>
      <c r="D29" s="52">
        <v>1952</v>
      </c>
      <c r="E29" s="147"/>
      <c r="F29" s="90"/>
    </row>
    <row r="30" spans="1:6" ht="11.25">
      <c r="A30" s="59">
        <v>25</v>
      </c>
      <c r="B30" s="59" t="s">
        <v>307</v>
      </c>
      <c r="C30" s="70">
        <v>2006</v>
      </c>
      <c r="D30" s="52">
        <v>3290</v>
      </c>
      <c r="E30" s="147"/>
      <c r="F30" s="90"/>
    </row>
    <row r="31" spans="1:6" ht="11.25">
      <c r="A31" s="59">
        <v>26</v>
      </c>
      <c r="B31" s="59" t="s">
        <v>308</v>
      </c>
      <c r="C31" s="70">
        <v>2006</v>
      </c>
      <c r="D31" s="52">
        <v>445</v>
      </c>
      <c r="E31" s="147"/>
      <c r="F31" s="90"/>
    </row>
    <row r="32" spans="1:6" ht="11.25">
      <c r="A32" s="59">
        <v>27</v>
      </c>
      <c r="B32" s="59" t="s">
        <v>309</v>
      </c>
      <c r="C32" s="70">
        <v>2006</v>
      </c>
      <c r="D32" s="52">
        <v>1092</v>
      </c>
      <c r="E32" s="147"/>
      <c r="F32" s="90"/>
    </row>
    <row r="33" spans="1:6" ht="11.25">
      <c r="A33" s="59">
        <v>28</v>
      </c>
      <c r="B33" s="59" t="s">
        <v>310</v>
      </c>
      <c r="C33" s="70">
        <v>2006</v>
      </c>
      <c r="D33" s="52">
        <v>2196</v>
      </c>
      <c r="E33" s="147"/>
      <c r="F33" s="90"/>
    </row>
    <row r="34" spans="1:6" ht="11.25">
      <c r="A34" s="59">
        <v>29</v>
      </c>
      <c r="B34" s="59" t="s">
        <v>359</v>
      </c>
      <c r="C34" s="70">
        <v>2006</v>
      </c>
      <c r="D34" s="52">
        <v>548</v>
      </c>
      <c r="E34" s="147"/>
      <c r="F34" s="90"/>
    </row>
    <row r="35" spans="1:6" ht="11.25">
      <c r="A35" s="59">
        <v>30</v>
      </c>
      <c r="B35" s="59" t="s">
        <v>311</v>
      </c>
      <c r="C35" s="70">
        <v>2006</v>
      </c>
      <c r="D35" s="52">
        <v>1674</v>
      </c>
      <c r="E35" s="147"/>
      <c r="F35" s="90"/>
    </row>
    <row r="36" spans="1:6" ht="11.25">
      <c r="A36" s="59">
        <v>31</v>
      </c>
      <c r="B36" s="33" t="s">
        <v>334</v>
      </c>
      <c r="C36" s="71" t="s">
        <v>335</v>
      </c>
      <c r="D36" s="50">
        <v>2494.9</v>
      </c>
      <c r="E36" s="147"/>
      <c r="F36" s="91"/>
    </row>
    <row r="37" spans="1:6" ht="11.25">
      <c r="A37" s="59">
        <v>32</v>
      </c>
      <c r="B37" s="33" t="s">
        <v>338</v>
      </c>
      <c r="C37" s="71" t="s">
        <v>339</v>
      </c>
      <c r="D37" s="50">
        <v>2196</v>
      </c>
      <c r="E37" s="147"/>
      <c r="F37" s="91"/>
    </row>
    <row r="38" spans="1:6" ht="11.25">
      <c r="A38" s="59">
        <v>33</v>
      </c>
      <c r="B38" s="33" t="s">
        <v>340</v>
      </c>
      <c r="C38" s="71" t="s">
        <v>341</v>
      </c>
      <c r="D38" s="50">
        <v>1354</v>
      </c>
      <c r="E38" s="147"/>
      <c r="F38" s="91"/>
    </row>
    <row r="39" spans="1:6" ht="11.25">
      <c r="A39" s="59">
        <v>34</v>
      </c>
      <c r="B39" s="33" t="s">
        <v>342</v>
      </c>
      <c r="C39" s="71" t="s">
        <v>343</v>
      </c>
      <c r="D39" s="50">
        <v>2891.4</v>
      </c>
      <c r="E39" s="147"/>
      <c r="F39" s="91"/>
    </row>
    <row r="40" spans="1:6" ht="11.25">
      <c r="A40" s="59">
        <v>35</v>
      </c>
      <c r="B40" s="33" t="s">
        <v>344</v>
      </c>
      <c r="C40" s="71" t="s">
        <v>343</v>
      </c>
      <c r="D40" s="50">
        <v>3172</v>
      </c>
      <c r="E40" s="147"/>
      <c r="F40" s="91"/>
    </row>
    <row r="41" spans="1:6" ht="11.25">
      <c r="A41" s="59">
        <v>36</v>
      </c>
      <c r="B41" s="33" t="s">
        <v>345</v>
      </c>
      <c r="C41" s="71" t="s">
        <v>343</v>
      </c>
      <c r="D41" s="50">
        <v>1561.6</v>
      </c>
      <c r="E41" s="147"/>
      <c r="F41" s="91"/>
    </row>
    <row r="42" spans="1:6" ht="11.25">
      <c r="A42" s="59">
        <v>37</v>
      </c>
      <c r="B42" s="33" t="s">
        <v>346</v>
      </c>
      <c r="C42" s="71" t="s">
        <v>347</v>
      </c>
      <c r="D42" s="50">
        <v>12465.96</v>
      </c>
      <c r="E42" s="147"/>
      <c r="F42" s="91"/>
    </row>
    <row r="43" spans="1:6" ht="21.75" customHeight="1">
      <c r="A43" s="59">
        <v>38</v>
      </c>
      <c r="B43" s="33" t="s">
        <v>348</v>
      </c>
      <c r="C43" s="71" t="s">
        <v>347</v>
      </c>
      <c r="D43" s="50">
        <v>19445.58</v>
      </c>
      <c r="E43" s="163" t="s">
        <v>350</v>
      </c>
      <c r="F43" s="91"/>
    </row>
    <row r="44" spans="1:6" ht="11.25">
      <c r="A44" s="59">
        <v>39</v>
      </c>
      <c r="B44" s="33" t="s">
        <v>351</v>
      </c>
      <c r="C44" s="71" t="s">
        <v>347</v>
      </c>
      <c r="D44" s="50">
        <v>567.3</v>
      </c>
      <c r="E44" s="147"/>
      <c r="F44" s="91"/>
    </row>
    <row r="45" spans="1:6" ht="11.25">
      <c r="A45" s="59">
        <v>40</v>
      </c>
      <c r="B45" s="33" t="s">
        <v>352</v>
      </c>
      <c r="C45" s="71" t="s">
        <v>339</v>
      </c>
      <c r="D45" s="50">
        <v>4270</v>
      </c>
      <c r="E45" s="147"/>
      <c r="F45" s="91"/>
    </row>
    <row r="46" spans="1:6" ht="11.25">
      <c r="A46" s="59">
        <v>41</v>
      </c>
      <c r="B46" s="33" t="s">
        <v>353</v>
      </c>
      <c r="C46" s="71" t="s">
        <v>354</v>
      </c>
      <c r="D46" s="50">
        <v>7495.68</v>
      </c>
      <c r="E46" s="147"/>
      <c r="F46" s="91"/>
    </row>
    <row r="47" spans="1:6" ht="45">
      <c r="A47" s="59">
        <v>42</v>
      </c>
      <c r="B47" s="33" t="s">
        <v>355</v>
      </c>
      <c r="C47" s="71" t="s">
        <v>356</v>
      </c>
      <c r="D47" s="50">
        <v>15500</v>
      </c>
      <c r="E47" s="147"/>
      <c r="F47" s="91"/>
    </row>
    <row r="48" spans="1:6" ht="11.25">
      <c r="A48" s="59">
        <v>43</v>
      </c>
      <c r="B48" s="33" t="s">
        <v>439</v>
      </c>
      <c r="C48" s="71" t="s">
        <v>105</v>
      </c>
      <c r="D48" s="50">
        <v>750.3</v>
      </c>
      <c r="E48" s="147"/>
      <c r="F48" s="91"/>
    </row>
    <row r="49" spans="1:6" ht="11.25">
      <c r="A49" s="59">
        <v>44</v>
      </c>
      <c r="B49" s="33" t="s">
        <v>440</v>
      </c>
      <c r="C49" s="71" t="s">
        <v>441</v>
      </c>
      <c r="D49" s="50">
        <v>945.5</v>
      </c>
      <c r="E49" s="147"/>
      <c r="F49" s="91"/>
    </row>
    <row r="50" spans="1:6" ht="11.25">
      <c r="A50" s="59">
        <v>45</v>
      </c>
      <c r="B50" s="33" t="s">
        <v>442</v>
      </c>
      <c r="C50" s="71" t="s">
        <v>347</v>
      </c>
      <c r="D50" s="50">
        <v>783.24</v>
      </c>
      <c r="E50" s="147"/>
      <c r="F50" s="91" t="s">
        <v>443</v>
      </c>
    </row>
    <row r="51" spans="1:6" ht="11.25">
      <c r="A51" s="59">
        <v>46</v>
      </c>
      <c r="B51" s="33" t="s">
        <v>301</v>
      </c>
      <c r="C51" s="71" t="s">
        <v>444</v>
      </c>
      <c r="D51" s="50">
        <v>4453.98</v>
      </c>
      <c r="E51" s="147"/>
      <c r="F51" s="91"/>
    </row>
    <row r="52" spans="1:6" ht="11.25">
      <c r="A52" s="59">
        <v>47</v>
      </c>
      <c r="B52" s="33" t="s">
        <v>445</v>
      </c>
      <c r="C52" s="71" t="s">
        <v>446</v>
      </c>
      <c r="D52" s="50">
        <v>4758</v>
      </c>
      <c r="E52" s="147"/>
      <c r="F52" s="91"/>
    </row>
    <row r="53" spans="1:6" ht="11.25">
      <c r="A53" s="59">
        <v>48</v>
      </c>
      <c r="B53" s="33" t="s">
        <v>450</v>
      </c>
      <c r="C53" s="71">
        <v>2004</v>
      </c>
      <c r="D53" s="50">
        <v>5880</v>
      </c>
      <c r="E53" s="147"/>
      <c r="F53" s="91"/>
    </row>
    <row r="54" spans="1:6" ht="11.25">
      <c r="A54" s="59"/>
      <c r="B54" s="33"/>
      <c r="C54" s="164" t="s">
        <v>360</v>
      </c>
      <c r="D54" s="165">
        <f>SUM(D6:D53)</f>
        <v>243981.96</v>
      </c>
      <c r="E54" s="147"/>
      <c r="F54" s="91"/>
    </row>
    <row r="55" spans="1:6" ht="11.25">
      <c r="A55" s="160"/>
      <c r="B55" s="161" t="s">
        <v>358</v>
      </c>
      <c r="C55" s="161"/>
      <c r="D55" s="161"/>
      <c r="E55" s="161"/>
      <c r="F55" s="161"/>
    </row>
    <row r="56" spans="1:6" ht="11.25">
      <c r="A56" s="172">
        <v>1</v>
      </c>
      <c r="B56" s="33" t="s">
        <v>113</v>
      </c>
      <c r="C56" s="71" t="s">
        <v>114</v>
      </c>
      <c r="D56" s="35">
        <v>6499</v>
      </c>
      <c r="E56" s="146"/>
      <c r="F56" s="91"/>
    </row>
    <row r="57" spans="1:6" ht="11.25">
      <c r="A57" s="172">
        <v>2</v>
      </c>
      <c r="B57" s="33" t="s">
        <v>115</v>
      </c>
      <c r="C57" s="71" t="s">
        <v>86</v>
      </c>
      <c r="D57" s="35">
        <v>7558</v>
      </c>
      <c r="E57" s="146"/>
      <c r="F57" s="91"/>
    </row>
    <row r="58" spans="1:6" ht="11.25">
      <c r="A58" s="172">
        <v>3</v>
      </c>
      <c r="B58" s="33" t="s">
        <v>116</v>
      </c>
      <c r="C58" s="71" t="s">
        <v>89</v>
      </c>
      <c r="D58" s="35">
        <v>5148</v>
      </c>
      <c r="E58" s="146"/>
      <c r="F58" s="91"/>
    </row>
    <row r="59" spans="1:6" ht="11.25">
      <c r="A59" s="172">
        <v>4</v>
      </c>
      <c r="B59" s="33" t="s">
        <v>117</v>
      </c>
      <c r="C59" s="71" t="s">
        <v>118</v>
      </c>
      <c r="D59" s="35">
        <v>4434.7</v>
      </c>
      <c r="E59" s="92"/>
      <c r="F59" s="91"/>
    </row>
    <row r="60" spans="1:6" ht="11.25">
      <c r="A60" s="172">
        <v>6</v>
      </c>
      <c r="B60" s="33" t="s">
        <v>119</v>
      </c>
      <c r="C60" s="71" t="s">
        <v>120</v>
      </c>
      <c r="D60" s="50">
        <v>683.2</v>
      </c>
      <c r="E60" s="146"/>
      <c r="F60" s="91"/>
    </row>
    <row r="61" spans="1:6" ht="11.25">
      <c r="A61" s="172">
        <v>7</v>
      </c>
      <c r="B61" s="33" t="s">
        <v>121</v>
      </c>
      <c r="C61" s="71" t="s">
        <v>122</v>
      </c>
      <c r="D61" s="50">
        <v>5973</v>
      </c>
      <c r="E61" s="146"/>
      <c r="F61" s="91"/>
    </row>
    <row r="62" spans="1:6" ht="11.25">
      <c r="A62" s="172">
        <v>8</v>
      </c>
      <c r="B62" s="33" t="s">
        <v>123</v>
      </c>
      <c r="C62" s="71" t="s">
        <v>124</v>
      </c>
      <c r="D62" s="50">
        <v>997.96</v>
      </c>
      <c r="E62" s="147"/>
      <c r="F62" s="91"/>
    </row>
    <row r="63" spans="1:6" ht="11.25">
      <c r="A63" s="172">
        <v>9</v>
      </c>
      <c r="B63" s="33" t="s">
        <v>336</v>
      </c>
      <c r="C63" s="71" t="s">
        <v>337</v>
      </c>
      <c r="D63" s="50">
        <v>1444</v>
      </c>
      <c r="E63" s="162"/>
      <c r="F63" s="162"/>
    </row>
    <row r="64" spans="1:6" ht="21">
      <c r="A64" s="172">
        <v>10</v>
      </c>
      <c r="B64" s="33" t="s">
        <v>349</v>
      </c>
      <c r="C64" s="71" t="s">
        <v>347</v>
      </c>
      <c r="D64" s="50">
        <v>3491.64</v>
      </c>
      <c r="E64" s="163" t="s">
        <v>350</v>
      </c>
      <c r="F64" s="162"/>
    </row>
    <row r="65" spans="1:6" ht="11.25">
      <c r="A65" s="172"/>
      <c r="B65" s="33" t="s">
        <v>447</v>
      </c>
      <c r="C65" s="71" t="s">
        <v>448</v>
      </c>
      <c r="D65" s="50">
        <v>4129.7</v>
      </c>
      <c r="E65" s="163"/>
      <c r="F65" s="162"/>
    </row>
    <row r="66" spans="1:6" ht="11.25">
      <c r="A66" s="162"/>
      <c r="B66" s="162"/>
      <c r="C66" s="167" t="s">
        <v>360</v>
      </c>
      <c r="D66" s="166">
        <f>SUM(D56:D65)</f>
        <v>40359.2</v>
      </c>
      <c r="E66" s="162"/>
      <c r="F66" s="162"/>
    </row>
    <row r="67" spans="1:6" ht="11.25">
      <c r="A67" s="92"/>
      <c r="B67" s="92"/>
      <c r="C67" s="92"/>
      <c r="D67" s="93" t="s">
        <v>125</v>
      </c>
      <c r="E67" s="97">
        <f>D54+D66</f>
        <v>284341.16</v>
      </c>
      <c r="F67" s="92"/>
    </row>
    <row r="68" spans="1:6" ht="11.25">
      <c r="A68" s="94"/>
      <c r="B68" s="229" t="s">
        <v>159</v>
      </c>
      <c r="C68" s="230"/>
      <c r="D68" s="95"/>
      <c r="E68" s="96"/>
      <c r="F68" s="95"/>
    </row>
    <row r="69" spans="1:6" ht="11.25">
      <c r="A69" s="160"/>
      <c r="B69" s="161" t="s">
        <v>357</v>
      </c>
      <c r="C69" s="161"/>
      <c r="D69" s="161"/>
      <c r="E69" s="161"/>
      <c r="F69" s="161"/>
    </row>
    <row r="70" spans="1:6" ht="11.25">
      <c r="A70" s="33">
        <v>1</v>
      </c>
      <c r="B70" s="33" t="s">
        <v>176</v>
      </c>
      <c r="C70" s="72">
        <v>2005</v>
      </c>
      <c r="D70" s="50">
        <v>2649.84</v>
      </c>
      <c r="E70" s="92"/>
      <c r="F70" s="90"/>
    </row>
    <row r="71" spans="1:6" ht="11.25">
      <c r="A71" s="33">
        <v>2</v>
      </c>
      <c r="B71" s="33" t="s">
        <v>175</v>
      </c>
      <c r="C71" s="72">
        <v>2004</v>
      </c>
      <c r="D71" s="50">
        <v>2220</v>
      </c>
      <c r="E71" s="92"/>
      <c r="F71" s="90"/>
    </row>
    <row r="72" spans="1:6" ht="11.25">
      <c r="A72" s="33">
        <v>3</v>
      </c>
      <c r="B72" s="33" t="s">
        <v>177</v>
      </c>
      <c r="C72" s="72">
        <v>2004</v>
      </c>
      <c r="D72" s="50">
        <v>2067.9</v>
      </c>
      <c r="E72" s="92"/>
      <c r="F72" s="90"/>
    </row>
    <row r="73" spans="1:6" ht="11.25">
      <c r="A73" s="33">
        <v>4</v>
      </c>
      <c r="B73" s="33" t="s">
        <v>178</v>
      </c>
      <c r="C73" s="72">
        <v>2004</v>
      </c>
      <c r="D73" s="50">
        <v>2427.8</v>
      </c>
      <c r="E73" s="92"/>
      <c r="F73" s="90"/>
    </row>
    <row r="74" spans="1:6" ht="11.25">
      <c r="A74" s="33">
        <v>5</v>
      </c>
      <c r="B74" s="33" t="s">
        <v>179</v>
      </c>
      <c r="C74" s="72">
        <v>2006</v>
      </c>
      <c r="D74" s="50">
        <v>4240.2</v>
      </c>
      <c r="E74" s="149"/>
      <c r="F74" s="90"/>
    </row>
    <row r="75" spans="1:6" ht="11.25">
      <c r="A75" s="33">
        <v>6</v>
      </c>
      <c r="B75" s="33" t="s">
        <v>180</v>
      </c>
      <c r="C75" s="72">
        <v>2006</v>
      </c>
      <c r="D75" s="50">
        <v>3515.17</v>
      </c>
      <c r="E75" s="149"/>
      <c r="F75" s="90"/>
    </row>
    <row r="76" spans="1:6" ht="11.25">
      <c r="A76" s="33">
        <v>7</v>
      </c>
      <c r="B76" s="33" t="s">
        <v>181</v>
      </c>
      <c r="C76" s="72">
        <v>2006</v>
      </c>
      <c r="D76" s="50">
        <v>1823.9</v>
      </c>
      <c r="E76" s="92"/>
      <c r="F76" s="90"/>
    </row>
    <row r="77" spans="1:6" ht="11.25">
      <c r="A77" s="33">
        <v>8</v>
      </c>
      <c r="B77" s="33" t="s">
        <v>182</v>
      </c>
      <c r="C77" s="72">
        <v>2005</v>
      </c>
      <c r="D77" s="50">
        <v>15026.67</v>
      </c>
      <c r="E77" s="92"/>
      <c r="F77" s="90"/>
    </row>
    <row r="78" spans="1:6" ht="11.25">
      <c r="A78" s="33">
        <v>9</v>
      </c>
      <c r="B78" s="33" t="s">
        <v>182</v>
      </c>
      <c r="C78" s="72">
        <v>2006</v>
      </c>
      <c r="D78" s="50">
        <v>17296.47</v>
      </c>
      <c r="E78" s="150"/>
      <c r="F78" s="90"/>
    </row>
    <row r="79" spans="1:6" ht="11.25">
      <c r="A79" s="33">
        <v>10</v>
      </c>
      <c r="B79" s="33" t="s">
        <v>260</v>
      </c>
      <c r="C79" s="72">
        <v>2007</v>
      </c>
      <c r="D79" s="50">
        <v>2697</v>
      </c>
      <c r="E79" s="92"/>
      <c r="F79" s="73"/>
    </row>
    <row r="80" spans="1:6" ht="11.25">
      <c r="A80" s="33">
        <v>11</v>
      </c>
      <c r="B80" s="33" t="s">
        <v>386</v>
      </c>
      <c r="C80" s="72">
        <v>2007</v>
      </c>
      <c r="D80" s="50">
        <v>3800</v>
      </c>
      <c r="E80" s="92"/>
      <c r="F80" s="73"/>
    </row>
    <row r="81" spans="1:6" ht="11.25">
      <c r="A81" s="33">
        <v>12</v>
      </c>
      <c r="B81" s="33" t="s">
        <v>387</v>
      </c>
      <c r="C81" s="72">
        <v>2007</v>
      </c>
      <c r="D81" s="50">
        <v>1500</v>
      </c>
      <c r="E81" s="92"/>
      <c r="F81" s="73"/>
    </row>
    <row r="82" spans="1:6" ht="11.25">
      <c r="A82" s="33"/>
      <c r="B82" s="33"/>
      <c r="C82" s="182" t="s">
        <v>360</v>
      </c>
      <c r="D82" s="165">
        <f>SUM(D70:D81)</f>
        <v>59264.950000000004</v>
      </c>
      <c r="E82" s="92"/>
      <c r="F82" s="73"/>
    </row>
    <row r="83" spans="1:6" ht="11.25">
      <c r="A83" s="160"/>
      <c r="B83" s="161" t="s">
        <v>358</v>
      </c>
      <c r="C83" s="161"/>
      <c r="D83" s="161"/>
      <c r="E83" s="161"/>
      <c r="F83" s="161"/>
    </row>
    <row r="84" spans="1:6" ht="11.25">
      <c r="A84" s="33">
        <v>1</v>
      </c>
      <c r="B84" s="33" t="s">
        <v>385</v>
      </c>
      <c r="C84" s="72">
        <v>2004</v>
      </c>
      <c r="D84" s="50">
        <v>9240</v>
      </c>
      <c r="E84" s="92"/>
      <c r="F84" s="73" t="s">
        <v>388</v>
      </c>
    </row>
    <row r="85" spans="1:6" ht="11.25">
      <c r="A85" s="33"/>
      <c r="B85" s="33"/>
      <c r="C85" s="182" t="s">
        <v>360</v>
      </c>
      <c r="D85" s="165">
        <v>9240</v>
      </c>
      <c r="E85" s="92"/>
      <c r="F85" s="73"/>
    </row>
    <row r="86" spans="1:6" ht="11.25">
      <c r="A86" s="92"/>
      <c r="B86" s="92"/>
      <c r="C86" s="92"/>
      <c r="D86" s="97" t="s">
        <v>125</v>
      </c>
      <c r="E86" s="145">
        <f>D82+D85</f>
        <v>68504.95000000001</v>
      </c>
      <c r="F86" s="92"/>
    </row>
    <row r="87" spans="1:6" ht="11.25">
      <c r="A87" s="87"/>
      <c r="B87" s="218" t="s">
        <v>255</v>
      </c>
      <c r="C87" s="219"/>
      <c r="D87" s="88"/>
      <c r="E87" s="98"/>
      <c r="F87" s="88"/>
    </row>
    <row r="88" spans="1:6" ht="11.25">
      <c r="A88" s="160"/>
      <c r="B88" s="161" t="s">
        <v>357</v>
      </c>
      <c r="C88" s="161"/>
      <c r="D88" s="161"/>
      <c r="E88" s="161"/>
      <c r="F88" s="161"/>
    </row>
    <row r="89" spans="1:6" ht="11.25">
      <c r="A89" s="33">
        <v>1</v>
      </c>
      <c r="B89" s="33" t="s">
        <v>176</v>
      </c>
      <c r="C89" s="72">
        <v>2004</v>
      </c>
      <c r="D89" s="74">
        <v>2866</v>
      </c>
      <c r="E89" s="92"/>
      <c r="F89" s="90"/>
    </row>
    <row r="90" spans="1:6" ht="11.25">
      <c r="A90" s="33">
        <v>2</v>
      </c>
      <c r="B90" s="33" t="s">
        <v>256</v>
      </c>
      <c r="C90" s="72">
        <v>2004</v>
      </c>
      <c r="D90" s="74">
        <v>734</v>
      </c>
      <c r="E90" s="92"/>
      <c r="F90" s="90"/>
    </row>
    <row r="91" spans="1:6" ht="11.25">
      <c r="A91" s="33">
        <v>3</v>
      </c>
      <c r="B91" s="33" t="s">
        <v>257</v>
      </c>
      <c r="C91" s="72">
        <v>2004</v>
      </c>
      <c r="D91" s="74">
        <v>434</v>
      </c>
      <c r="E91" s="92"/>
      <c r="F91" s="90"/>
    </row>
    <row r="92" spans="1:6" ht="11.25">
      <c r="A92" s="33">
        <v>4</v>
      </c>
      <c r="B92" s="33" t="s">
        <v>258</v>
      </c>
      <c r="C92" s="72">
        <v>2005</v>
      </c>
      <c r="D92" s="74">
        <v>2059</v>
      </c>
      <c r="E92" s="92"/>
      <c r="F92" s="90"/>
    </row>
    <row r="93" spans="1:6" ht="11.25">
      <c r="A93" s="33">
        <v>5</v>
      </c>
      <c r="B93" s="33" t="s">
        <v>259</v>
      </c>
      <c r="C93" s="72">
        <v>2005</v>
      </c>
      <c r="D93" s="74">
        <v>1050</v>
      </c>
      <c r="E93" s="92"/>
      <c r="F93" s="90"/>
    </row>
    <row r="94" spans="1:6" ht="11.25">
      <c r="A94" s="33">
        <v>6</v>
      </c>
      <c r="B94" s="33" t="s">
        <v>260</v>
      </c>
      <c r="C94" s="72">
        <v>2006</v>
      </c>
      <c r="D94" s="74">
        <v>10000</v>
      </c>
      <c r="E94" s="92"/>
      <c r="F94" s="90"/>
    </row>
    <row r="95" spans="1:6" ht="11.25">
      <c r="A95" s="33">
        <v>7</v>
      </c>
      <c r="B95" s="33" t="s">
        <v>264</v>
      </c>
      <c r="C95" s="72">
        <v>2007</v>
      </c>
      <c r="D95" s="74">
        <v>485</v>
      </c>
      <c r="E95" s="92"/>
      <c r="F95" s="90"/>
    </row>
    <row r="96" spans="1:6" ht="11.25">
      <c r="A96" s="33">
        <v>8</v>
      </c>
      <c r="B96" s="33" t="s">
        <v>261</v>
      </c>
      <c r="C96" s="72">
        <v>2006</v>
      </c>
      <c r="D96" s="35">
        <v>436</v>
      </c>
      <c r="E96" s="147"/>
      <c r="F96" s="91"/>
    </row>
    <row r="97" spans="1:6" ht="11.25">
      <c r="A97" s="33">
        <v>9</v>
      </c>
      <c r="B97" s="33" t="s">
        <v>262</v>
      </c>
      <c r="C97" s="72">
        <v>2007</v>
      </c>
      <c r="D97" s="35">
        <v>1325</v>
      </c>
      <c r="E97" s="148"/>
      <c r="F97" s="91"/>
    </row>
    <row r="98" spans="1:6" ht="11.25">
      <c r="A98" s="33">
        <v>10</v>
      </c>
      <c r="B98" s="33" t="s">
        <v>263</v>
      </c>
      <c r="C98" s="72">
        <v>2007</v>
      </c>
      <c r="D98" s="35">
        <v>793</v>
      </c>
      <c r="E98" s="147"/>
      <c r="F98" s="91"/>
    </row>
    <row r="99" spans="1:6" ht="11.25">
      <c r="A99" s="33">
        <v>11</v>
      </c>
      <c r="B99" s="33" t="s">
        <v>412</v>
      </c>
      <c r="C99" s="72">
        <v>2008</v>
      </c>
      <c r="D99" s="35">
        <v>474.59</v>
      </c>
      <c r="E99" s="147"/>
      <c r="F99" s="91"/>
    </row>
    <row r="100" spans="1:6" ht="11.25">
      <c r="A100" s="33"/>
      <c r="B100" s="33"/>
      <c r="C100" s="182" t="s">
        <v>360</v>
      </c>
      <c r="D100" s="189">
        <f>SUM(D89:D99)</f>
        <v>20656.59</v>
      </c>
      <c r="E100" s="147"/>
      <c r="F100" s="91"/>
    </row>
    <row r="101" spans="1:6" ht="11.25">
      <c r="A101" s="190"/>
      <c r="B101" s="191" t="s">
        <v>358</v>
      </c>
      <c r="C101" s="191"/>
      <c r="D101" s="191"/>
      <c r="E101" s="191"/>
      <c r="F101" s="192"/>
    </row>
    <row r="102" spans="1:6" ht="11.25">
      <c r="A102" s="33">
        <v>1</v>
      </c>
      <c r="B102" s="33" t="s">
        <v>265</v>
      </c>
      <c r="C102" s="72">
        <v>2006</v>
      </c>
      <c r="D102" s="74">
        <v>2861</v>
      </c>
      <c r="E102" s="147"/>
      <c r="F102" s="91"/>
    </row>
    <row r="103" spans="1:6" ht="22.5">
      <c r="A103" s="33">
        <v>2</v>
      </c>
      <c r="B103" s="33" t="s">
        <v>411</v>
      </c>
      <c r="C103" s="72"/>
      <c r="D103" s="35">
        <v>1277.89</v>
      </c>
      <c r="E103" s="147"/>
      <c r="F103" s="91"/>
    </row>
    <row r="104" spans="1:6" ht="22.5">
      <c r="A104" s="33">
        <v>3</v>
      </c>
      <c r="B104" s="33" t="s">
        <v>413</v>
      </c>
      <c r="C104" s="72">
        <v>2008</v>
      </c>
      <c r="D104" s="35">
        <v>1083.8</v>
      </c>
      <c r="E104" s="147"/>
      <c r="F104" s="91" t="s">
        <v>374</v>
      </c>
    </row>
    <row r="105" spans="1:6" ht="11.25">
      <c r="A105" s="33"/>
      <c r="B105" s="33"/>
      <c r="C105" s="182" t="s">
        <v>360</v>
      </c>
      <c r="D105" s="189">
        <f>SUM(D102:D104)</f>
        <v>5222.6900000000005</v>
      </c>
      <c r="E105" s="147"/>
      <c r="F105" s="91"/>
    </row>
    <row r="106" spans="1:6" ht="11.25">
      <c r="A106" s="92"/>
      <c r="B106" s="92"/>
      <c r="C106" s="92"/>
      <c r="D106" s="97" t="s">
        <v>125</v>
      </c>
      <c r="E106" s="151">
        <f>D100+D105</f>
        <v>25879.28</v>
      </c>
      <c r="F106" s="92"/>
    </row>
    <row r="107" spans="1:6" ht="11.25">
      <c r="A107" s="99"/>
      <c r="B107" s="220" t="s">
        <v>268</v>
      </c>
      <c r="C107" s="220"/>
      <c r="D107" s="100"/>
      <c r="E107" s="101"/>
      <c r="F107" s="99"/>
    </row>
    <row r="108" spans="1:6" ht="11.25">
      <c r="A108" s="190"/>
      <c r="B108" s="191" t="s">
        <v>357</v>
      </c>
      <c r="C108" s="191"/>
      <c r="D108" s="191"/>
      <c r="E108" s="191"/>
      <c r="F108" s="192"/>
    </row>
    <row r="109" spans="1:6" ht="11.25">
      <c r="A109" s="33">
        <v>1</v>
      </c>
      <c r="B109" s="33" t="s">
        <v>266</v>
      </c>
      <c r="C109" s="72" t="s">
        <v>267</v>
      </c>
      <c r="D109" s="50">
        <v>437.98</v>
      </c>
      <c r="E109" s="92"/>
      <c r="F109" s="90"/>
    </row>
    <row r="110" spans="1:6" ht="11.25">
      <c r="A110" s="33">
        <v>2</v>
      </c>
      <c r="B110" s="75" t="s">
        <v>312</v>
      </c>
      <c r="C110" s="77"/>
      <c r="D110" s="76">
        <v>1750.7</v>
      </c>
      <c r="E110" s="92"/>
      <c r="F110" s="102"/>
    </row>
    <row r="111" spans="1:6" ht="11.25">
      <c r="A111" s="33">
        <v>3</v>
      </c>
      <c r="B111" s="75" t="s">
        <v>301</v>
      </c>
      <c r="C111" s="77"/>
      <c r="D111" s="76">
        <v>2597.38</v>
      </c>
      <c r="E111" s="149"/>
      <c r="F111" s="102"/>
    </row>
    <row r="112" spans="1:6" ht="11.25">
      <c r="A112" s="33">
        <v>4</v>
      </c>
      <c r="B112" s="75" t="s">
        <v>313</v>
      </c>
      <c r="C112" s="77"/>
      <c r="D112" s="76">
        <v>2329</v>
      </c>
      <c r="E112" s="92"/>
      <c r="F112" s="102"/>
    </row>
    <row r="113" spans="1:6" ht="11.25">
      <c r="A113" s="33">
        <v>5</v>
      </c>
      <c r="B113" s="75" t="s">
        <v>102</v>
      </c>
      <c r="C113" s="77"/>
      <c r="D113" s="76">
        <v>2600</v>
      </c>
      <c r="E113" s="92"/>
      <c r="F113" s="102"/>
    </row>
    <row r="114" spans="1:6" ht="11.25">
      <c r="A114" s="33">
        <v>6</v>
      </c>
      <c r="B114" s="75" t="s">
        <v>314</v>
      </c>
      <c r="C114" s="77"/>
      <c r="D114" s="76">
        <v>700</v>
      </c>
      <c r="E114" s="92"/>
      <c r="F114" s="102"/>
    </row>
    <row r="115" spans="1:6" ht="11.25">
      <c r="A115" s="33">
        <v>7</v>
      </c>
      <c r="B115" s="75" t="s">
        <v>315</v>
      </c>
      <c r="C115" s="77"/>
      <c r="D115" s="76">
        <v>2379</v>
      </c>
      <c r="E115" s="92"/>
      <c r="F115" s="102"/>
    </row>
    <row r="116" spans="1:6" ht="11.25">
      <c r="A116" s="33">
        <v>8</v>
      </c>
      <c r="B116" s="75" t="s">
        <v>317</v>
      </c>
      <c r="C116" s="77"/>
      <c r="D116" s="76">
        <v>838.14</v>
      </c>
      <c r="E116" s="92"/>
      <c r="F116" s="102"/>
    </row>
    <row r="117" spans="1:6" ht="11.25">
      <c r="A117" s="33">
        <v>9</v>
      </c>
      <c r="B117" s="75" t="s">
        <v>366</v>
      </c>
      <c r="C117" s="77"/>
      <c r="D117" s="76">
        <v>3050</v>
      </c>
      <c r="E117" s="92"/>
      <c r="F117" s="102"/>
    </row>
    <row r="118" spans="1:6" ht="11.25">
      <c r="A118" s="33">
        <v>10</v>
      </c>
      <c r="B118" s="75" t="s">
        <v>367</v>
      </c>
      <c r="C118" s="77"/>
      <c r="D118" s="76">
        <v>2900</v>
      </c>
      <c r="E118" s="92"/>
      <c r="F118" s="102"/>
    </row>
    <row r="119" spans="1:6" ht="11.25">
      <c r="A119" s="33">
        <v>11</v>
      </c>
      <c r="B119" s="75" t="s">
        <v>102</v>
      </c>
      <c r="C119" s="77"/>
      <c r="D119" s="76">
        <v>2599.82</v>
      </c>
      <c r="E119" s="92"/>
      <c r="F119" s="102"/>
    </row>
    <row r="120" spans="1:6" ht="11.25">
      <c r="A120" s="33">
        <v>12</v>
      </c>
      <c r="B120" s="75" t="s">
        <v>482</v>
      </c>
      <c r="C120" s="77">
        <v>2008</v>
      </c>
      <c r="D120" s="76">
        <v>3164.68</v>
      </c>
      <c r="E120" s="92"/>
      <c r="F120" s="102"/>
    </row>
    <row r="121" spans="1:6" ht="11.25">
      <c r="A121" s="33">
        <v>13</v>
      </c>
      <c r="B121" s="75" t="s">
        <v>102</v>
      </c>
      <c r="C121" s="77">
        <v>2008</v>
      </c>
      <c r="D121" s="76">
        <v>2050.82</v>
      </c>
      <c r="E121" s="92"/>
      <c r="F121" s="102"/>
    </row>
    <row r="122" spans="1:6" ht="11.25">
      <c r="A122" s="33">
        <v>14</v>
      </c>
      <c r="B122" s="75" t="s">
        <v>82</v>
      </c>
      <c r="C122" s="77">
        <v>2008</v>
      </c>
      <c r="D122" s="76">
        <v>900</v>
      </c>
      <c r="E122" s="92"/>
      <c r="F122" s="102"/>
    </row>
    <row r="123" spans="1:6" ht="11.25">
      <c r="A123" s="75"/>
      <c r="B123" s="75"/>
      <c r="C123" s="173" t="s">
        <v>360</v>
      </c>
      <c r="D123" s="174">
        <f>SUM(D109:D122)</f>
        <v>28297.52</v>
      </c>
      <c r="E123" s="92"/>
      <c r="F123" s="102"/>
    </row>
    <row r="124" spans="1:6" ht="11.25">
      <c r="A124" s="160"/>
      <c r="B124" s="161" t="s">
        <v>358</v>
      </c>
      <c r="C124" s="161"/>
      <c r="D124" s="161"/>
      <c r="E124" s="161"/>
      <c r="F124" s="161"/>
    </row>
    <row r="125" spans="1:6" ht="11.25">
      <c r="A125" s="75">
        <v>1</v>
      </c>
      <c r="B125" s="75" t="s">
        <v>316</v>
      </c>
      <c r="C125" s="75"/>
      <c r="D125" s="76">
        <v>600</v>
      </c>
      <c r="E125" s="92"/>
      <c r="F125" s="102"/>
    </row>
    <row r="126" spans="1:6" ht="11.25">
      <c r="A126" s="75"/>
      <c r="B126" s="75"/>
      <c r="C126" s="173" t="s">
        <v>360</v>
      </c>
      <c r="D126" s="175">
        <v>600</v>
      </c>
      <c r="E126" s="92"/>
      <c r="F126" s="102"/>
    </row>
    <row r="127" spans="1:6" ht="11.25">
      <c r="A127" s="39"/>
      <c r="B127" s="39"/>
      <c r="C127" s="39"/>
      <c r="D127" s="103" t="s">
        <v>125</v>
      </c>
      <c r="E127" s="145">
        <f>D123+D126</f>
        <v>28897.52</v>
      </c>
      <c r="F127" s="39"/>
    </row>
    <row r="128" spans="1:6" ht="11.25">
      <c r="A128" s="87"/>
      <c r="B128" s="218" t="s">
        <v>276</v>
      </c>
      <c r="C128" s="221"/>
      <c r="D128" s="88"/>
      <c r="E128" s="98"/>
      <c r="F128" s="88"/>
    </row>
    <row r="129" spans="1:6" ht="11.25">
      <c r="A129" s="160"/>
      <c r="B129" s="161" t="s">
        <v>357</v>
      </c>
      <c r="C129" s="161"/>
      <c r="D129" s="161"/>
      <c r="E129" s="161"/>
      <c r="F129" s="161"/>
    </row>
    <row r="130" spans="1:6" ht="11.25">
      <c r="A130" s="33">
        <v>1</v>
      </c>
      <c r="B130" s="33" t="s">
        <v>281</v>
      </c>
      <c r="C130" s="72">
        <v>2005</v>
      </c>
      <c r="D130" s="35">
        <v>7499</v>
      </c>
      <c r="E130" s="146"/>
      <c r="F130" s="90"/>
    </row>
    <row r="131" spans="1:6" ht="22.5">
      <c r="A131" s="33">
        <v>2</v>
      </c>
      <c r="B131" s="33" t="s">
        <v>282</v>
      </c>
      <c r="C131" s="72">
        <v>2005</v>
      </c>
      <c r="D131" s="35">
        <v>42387.02</v>
      </c>
      <c r="E131" s="146"/>
      <c r="F131" s="90"/>
    </row>
    <row r="132" spans="1:6" ht="11.25">
      <c r="A132" s="33">
        <v>3</v>
      </c>
      <c r="B132" s="33" t="s">
        <v>283</v>
      </c>
      <c r="C132" s="72">
        <v>2004</v>
      </c>
      <c r="D132" s="35">
        <v>1525</v>
      </c>
      <c r="E132" s="146"/>
      <c r="F132" s="90"/>
    </row>
    <row r="133" spans="1:6" ht="11.25">
      <c r="A133" s="33">
        <v>4</v>
      </c>
      <c r="B133" s="33" t="s">
        <v>284</v>
      </c>
      <c r="C133" s="72">
        <v>2004</v>
      </c>
      <c r="D133" s="35">
        <v>2196</v>
      </c>
      <c r="E133" s="146"/>
      <c r="F133" s="90"/>
    </row>
    <row r="134" spans="1:6" ht="11.25">
      <c r="A134" s="33">
        <v>5</v>
      </c>
      <c r="B134" s="33" t="s">
        <v>285</v>
      </c>
      <c r="C134" s="72">
        <v>2005</v>
      </c>
      <c r="D134" s="35">
        <v>1634.8</v>
      </c>
      <c r="E134" s="146"/>
      <c r="F134" s="90"/>
    </row>
    <row r="135" spans="1:6" ht="11.25">
      <c r="A135" s="33">
        <v>6</v>
      </c>
      <c r="B135" s="33" t="s">
        <v>286</v>
      </c>
      <c r="C135" s="72">
        <v>2006</v>
      </c>
      <c r="D135" s="35">
        <v>2135</v>
      </c>
      <c r="E135" s="71"/>
      <c r="F135" s="90"/>
    </row>
    <row r="136" spans="1:6" ht="11.25">
      <c r="A136" s="33">
        <v>7</v>
      </c>
      <c r="B136" s="33" t="s">
        <v>287</v>
      </c>
      <c r="C136" s="72">
        <v>2006</v>
      </c>
      <c r="D136" s="35">
        <v>2135</v>
      </c>
      <c r="E136" s="146"/>
      <c r="F136" s="90"/>
    </row>
    <row r="137" spans="1:6" ht="11.25">
      <c r="A137" s="33">
        <v>8</v>
      </c>
      <c r="B137" s="33" t="s">
        <v>368</v>
      </c>
      <c r="C137" s="72">
        <v>2007</v>
      </c>
      <c r="D137" s="35">
        <v>1199</v>
      </c>
      <c r="E137" s="146"/>
      <c r="F137" s="90"/>
    </row>
    <row r="138" spans="1:6" ht="11.25">
      <c r="A138" s="33">
        <v>9</v>
      </c>
      <c r="B138" s="33" t="s">
        <v>369</v>
      </c>
      <c r="C138" s="72">
        <v>2007</v>
      </c>
      <c r="D138" s="35">
        <v>455.06</v>
      </c>
      <c r="E138" s="146"/>
      <c r="F138" s="90"/>
    </row>
    <row r="139" spans="1:6" ht="11.25">
      <c r="A139" s="33">
        <v>10</v>
      </c>
      <c r="B139" s="33" t="s">
        <v>288</v>
      </c>
      <c r="C139" s="72">
        <v>2005</v>
      </c>
      <c r="D139" s="35">
        <v>18500.08</v>
      </c>
      <c r="E139" s="146"/>
      <c r="F139" s="90"/>
    </row>
    <row r="140" spans="1:6" ht="11.25">
      <c r="A140" s="33">
        <v>11</v>
      </c>
      <c r="B140" s="33" t="s">
        <v>260</v>
      </c>
      <c r="C140" s="72">
        <v>2005</v>
      </c>
      <c r="D140" s="35">
        <v>3490</v>
      </c>
      <c r="E140" s="146"/>
      <c r="F140" s="90"/>
    </row>
    <row r="141" spans="1:6" ht="22.5">
      <c r="A141" s="33">
        <v>12</v>
      </c>
      <c r="B141" s="33" t="s">
        <v>375</v>
      </c>
      <c r="C141" s="72">
        <v>2007</v>
      </c>
      <c r="D141" s="35">
        <v>16530.12</v>
      </c>
      <c r="E141" s="33"/>
      <c r="F141" s="176" t="s">
        <v>371</v>
      </c>
    </row>
    <row r="142" spans="1:6" ht="11.25">
      <c r="A142" s="33">
        <v>13</v>
      </c>
      <c r="B142" s="33" t="s">
        <v>289</v>
      </c>
      <c r="C142" s="72">
        <v>2006</v>
      </c>
      <c r="D142" s="35">
        <v>2037.4</v>
      </c>
      <c r="E142" s="33"/>
      <c r="F142" s="90"/>
    </row>
    <row r="143" spans="1:6" ht="11.25">
      <c r="A143" s="33">
        <v>14</v>
      </c>
      <c r="B143" s="33" t="s">
        <v>290</v>
      </c>
      <c r="C143" s="72">
        <v>2006</v>
      </c>
      <c r="D143" s="35">
        <v>769</v>
      </c>
      <c r="E143" s="33"/>
      <c r="F143" s="90"/>
    </row>
    <row r="144" spans="1:6" ht="11.25">
      <c r="A144" s="33">
        <v>15</v>
      </c>
      <c r="B144" s="33" t="s">
        <v>270</v>
      </c>
      <c r="C144" s="72">
        <v>2004</v>
      </c>
      <c r="D144" s="35">
        <v>749</v>
      </c>
      <c r="E144" s="33"/>
      <c r="F144" s="102"/>
    </row>
    <row r="145" spans="1:6" ht="11.25">
      <c r="A145" s="33">
        <v>16</v>
      </c>
      <c r="B145" s="33" t="s">
        <v>271</v>
      </c>
      <c r="C145" s="72">
        <v>2005</v>
      </c>
      <c r="D145" s="35">
        <v>425.78</v>
      </c>
      <c r="E145" s="33"/>
      <c r="F145" s="102"/>
    </row>
    <row r="146" spans="1:6" ht="11.25">
      <c r="A146" s="33">
        <v>17</v>
      </c>
      <c r="B146" s="75" t="s">
        <v>471</v>
      </c>
      <c r="C146" s="77">
        <v>2008</v>
      </c>
      <c r="D146" s="78">
        <v>2349</v>
      </c>
      <c r="E146" s="33"/>
      <c r="F146" s="102"/>
    </row>
    <row r="147" spans="1:6" ht="11.25">
      <c r="A147" s="33">
        <v>18</v>
      </c>
      <c r="B147" s="75" t="s">
        <v>471</v>
      </c>
      <c r="C147" s="77">
        <v>2008</v>
      </c>
      <c r="D147" s="78">
        <v>2950</v>
      </c>
      <c r="E147" s="33"/>
      <c r="F147" s="102"/>
    </row>
    <row r="148" spans="1:6" ht="11.25">
      <c r="A148" s="33">
        <v>19</v>
      </c>
      <c r="B148" s="75" t="s">
        <v>472</v>
      </c>
      <c r="C148" s="77">
        <v>2009</v>
      </c>
      <c r="D148" s="78">
        <v>3196.4</v>
      </c>
      <c r="E148" s="33"/>
      <c r="F148" s="102"/>
    </row>
    <row r="149" spans="1:6" ht="11.25">
      <c r="A149" s="33">
        <v>20</v>
      </c>
      <c r="B149" s="75" t="s">
        <v>473</v>
      </c>
      <c r="C149" s="77">
        <v>2009</v>
      </c>
      <c r="D149" s="78">
        <v>1250.5</v>
      </c>
      <c r="E149" s="33"/>
      <c r="F149" s="102"/>
    </row>
    <row r="150" spans="1:6" ht="11.25">
      <c r="A150" s="33">
        <v>21</v>
      </c>
      <c r="B150" s="75" t="s">
        <v>474</v>
      </c>
      <c r="C150" s="77">
        <v>2008</v>
      </c>
      <c r="D150" s="78">
        <v>11100.08</v>
      </c>
      <c r="E150" s="33"/>
      <c r="F150" s="102"/>
    </row>
    <row r="151" spans="1:6" ht="22.5">
      <c r="A151" s="33">
        <v>22</v>
      </c>
      <c r="B151" s="75" t="s">
        <v>475</v>
      </c>
      <c r="C151" s="77">
        <v>2008</v>
      </c>
      <c r="D151" s="78">
        <v>4306.6</v>
      </c>
      <c r="E151" s="33"/>
      <c r="F151" s="102"/>
    </row>
    <row r="152" spans="1:6" ht="11.25">
      <c r="A152" s="33">
        <v>23</v>
      </c>
      <c r="B152" s="75" t="s">
        <v>476</v>
      </c>
      <c r="C152" s="77">
        <v>2008</v>
      </c>
      <c r="D152" s="78">
        <v>419</v>
      </c>
      <c r="E152" s="33"/>
      <c r="F152" s="102"/>
    </row>
    <row r="153" spans="1:6" ht="11.25">
      <c r="A153" s="33"/>
      <c r="B153" s="75"/>
      <c r="C153" s="178" t="s">
        <v>360</v>
      </c>
      <c r="D153" s="175">
        <f>SUM(D130:D152)</f>
        <v>129238.83999999998</v>
      </c>
      <c r="E153" s="33"/>
      <c r="F153" s="102"/>
    </row>
    <row r="154" spans="1:6" ht="11.25">
      <c r="A154" s="160"/>
      <c r="B154" s="161" t="s">
        <v>358</v>
      </c>
      <c r="C154" s="161"/>
      <c r="D154" s="161"/>
      <c r="E154" s="161"/>
      <c r="F154" s="161"/>
    </row>
    <row r="155" spans="1:6" ht="11.25">
      <c r="A155" s="33">
        <v>1</v>
      </c>
      <c r="B155" s="33" t="s">
        <v>370</v>
      </c>
      <c r="C155" s="72">
        <v>2007</v>
      </c>
      <c r="D155" s="35">
        <v>3340.01</v>
      </c>
      <c r="E155" s="33"/>
      <c r="F155" s="102"/>
    </row>
    <row r="156" spans="1:6" ht="11.25">
      <c r="A156" s="33">
        <v>2</v>
      </c>
      <c r="B156" s="75" t="s">
        <v>372</v>
      </c>
      <c r="C156" s="77">
        <v>2007</v>
      </c>
      <c r="D156" s="78">
        <v>1219</v>
      </c>
      <c r="E156" s="33"/>
      <c r="F156" s="102"/>
    </row>
    <row r="157" spans="1:6" ht="11.25">
      <c r="A157" s="33">
        <v>3</v>
      </c>
      <c r="B157" s="75" t="s">
        <v>373</v>
      </c>
      <c r="C157" s="77">
        <v>2007</v>
      </c>
      <c r="D157" s="78">
        <v>3281</v>
      </c>
      <c r="E157" s="33"/>
      <c r="F157" s="102"/>
    </row>
    <row r="158" spans="1:6" ht="11.25">
      <c r="A158" s="33">
        <v>4</v>
      </c>
      <c r="B158" s="33" t="s">
        <v>275</v>
      </c>
      <c r="C158" s="72">
        <v>2005</v>
      </c>
      <c r="D158" s="35">
        <v>3398</v>
      </c>
      <c r="E158" s="33"/>
      <c r="F158" s="102"/>
    </row>
    <row r="159" spans="1:6" ht="11.25">
      <c r="A159" s="33">
        <v>5</v>
      </c>
      <c r="B159" s="75" t="s">
        <v>477</v>
      </c>
      <c r="C159" s="77">
        <v>2008</v>
      </c>
      <c r="D159" s="78">
        <v>1500</v>
      </c>
      <c r="E159" s="33"/>
      <c r="F159" s="102"/>
    </row>
    <row r="160" spans="1:6" ht="11.25">
      <c r="A160" s="33">
        <v>6</v>
      </c>
      <c r="B160" s="75" t="s">
        <v>478</v>
      </c>
      <c r="C160" s="77">
        <v>2008</v>
      </c>
      <c r="D160" s="78">
        <v>1625</v>
      </c>
      <c r="E160" s="33"/>
      <c r="F160" s="102"/>
    </row>
    <row r="161" spans="1:6" ht="11.25">
      <c r="A161" s="33">
        <v>7</v>
      </c>
      <c r="B161" s="75" t="s">
        <v>479</v>
      </c>
      <c r="C161" s="77">
        <v>2008</v>
      </c>
      <c r="D161" s="78">
        <v>3000</v>
      </c>
      <c r="E161" s="33"/>
      <c r="F161" s="102"/>
    </row>
    <row r="162" spans="1:6" ht="11.25">
      <c r="A162" s="33">
        <v>8</v>
      </c>
      <c r="B162" s="75" t="s">
        <v>480</v>
      </c>
      <c r="C162" s="77">
        <v>2009</v>
      </c>
      <c r="D162" s="78">
        <v>790</v>
      </c>
      <c r="E162" s="33"/>
      <c r="F162" s="102"/>
    </row>
    <row r="163" spans="1:6" ht="11.25">
      <c r="A163" s="75"/>
      <c r="B163" s="75"/>
      <c r="C163" s="178" t="s">
        <v>360</v>
      </c>
      <c r="D163" s="175">
        <f>SUM(D155:D162)</f>
        <v>18153.010000000002</v>
      </c>
      <c r="E163" s="33"/>
      <c r="F163" s="102"/>
    </row>
    <row r="164" spans="1:6" ht="11.25">
      <c r="A164" s="39"/>
      <c r="B164" s="39"/>
      <c r="C164" s="39"/>
      <c r="D164" s="106" t="s">
        <v>291</v>
      </c>
      <c r="E164" s="151">
        <f>D153+D163</f>
        <v>147391.84999999998</v>
      </c>
      <c r="F164" s="39"/>
    </row>
    <row r="165" spans="1:6" ht="11.25">
      <c r="A165" s="104"/>
      <c r="B165" s="203" t="s">
        <v>298</v>
      </c>
      <c r="C165" s="217"/>
      <c r="D165" s="107"/>
      <c r="E165" s="88"/>
      <c r="F165" s="105"/>
    </row>
    <row r="166" spans="1:6" ht="11.25">
      <c r="A166" s="160"/>
      <c r="B166" s="161" t="s">
        <v>357</v>
      </c>
      <c r="C166" s="161"/>
      <c r="D166" s="161"/>
      <c r="E166" s="161"/>
      <c r="F166" s="161"/>
    </row>
    <row r="167" spans="1:6" ht="11.25">
      <c r="A167" s="33">
        <v>1</v>
      </c>
      <c r="B167" s="33" t="s">
        <v>319</v>
      </c>
      <c r="C167" s="72">
        <v>2006</v>
      </c>
      <c r="D167" s="79">
        <v>999</v>
      </c>
      <c r="E167" s="146"/>
      <c r="F167" s="90"/>
    </row>
    <row r="168" spans="1:6" ht="11.25">
      <c r="A168" s="33">
        <v>2</v>
      </c>
      <c r="B168" s="33" t="s">
        <v>320</v>
      </c>
      <c r="C168" s="72">
        <v>2004</v>
      </c>
      <c r="D168" s="79">
        <v>415</v>
      </c>
      <c r="E168" s="146"/>
      <c r="F168" s="90"/>
    </row>
    <row r="169" spans="1:6" ht="22.5">
      <c r="A169" s="33">
        <v>3</v>
      </c>
      <c r="B169" s="33" t="s">
        <v>321</v>
      </c>
      <c r="C169" s="72">
        <v>2004</v>
      </c>
      <c r="D169" s="79">
        <v>841.8</v>
      </c>
      <c r="E169" s="146"/>
      <c r="F169" s="90"/>
    </row>
    <row r="170" spans="1:6" ht="11.25">
      <c r="A170" s="33">
        <v>4</v>
      </c>
      <c r="B170" s="33" t="s">
        <v>297</v>
      </c>
      <c r="C170" s="72">
        <v>2005</v>
      </c>
      <c r="D170" s="79">
        <v>18500.08</v>
      </c>
      <c r="E170" s="146"/>
      <c r="F170" s="90"/>
    </row>
    <row r="171" spans="1:6" ht="33.75">
      <c r="A171" s="33">
        <v>5</v>
      </c>
      <c r="B171" s="33" t="s">
        <v>376</v>
      </c>
      <c r="C171" s="58">
        <v>2004</v>
      </c>
      <c r="D171" s="35">
        <v>2368</v>
      </c>
      <c r="E171" s="146"/>
      <c r="F171" s="90"/>
    </row>
    <row r="172" spans="1:6" ht="33.75">
      <c r="A172" s="33">
        <v>6</v>
      </c>
      <c r="B172" s="59" t="s">
        <v>299</v>
      </c>
      <c r="C172" s="108">
        <v>2006</v>
      </c>
      <c r="D172" s="74">
        <v>916</v>
      </c>
      <c r="E172" s="92"/>
      <c r="F172" s="90"/>
    </row>
    <row r="173" spans="1:6" ht="22.5">
      <c r="A173" s="33">
        <v>7</v>
      </c>
      <c r="B173" s="59" t="s">
        <v>324</v>
      </c>
      <c r="C173" s="108">
        <v>2006</v>
      </c>
      <c r="D173" s="74">
        <v>1028</v>
      </c>
      <c r="E173" s="92"/>
      <c r="F173" s="90"/>
    </row>
    <row r="174" spans="1:6" ht="11.25">
      <c r="A174" s="33">
        <v>8</v>
      </c>
      <c r="B174" s="59" t="s">
        <v>378</v>
      </c>
      <c r="C174" s="108">
        <v>2008</v>
      </c>
      <c r="D174" s="74">
        <v>999</v>
      </c>
      <c r="E174" s="92"/>
      <c r="F174" s="90"/>
    </row>
    <row r="175" spans="1:6" ht="11.25">
      <c r="A175" s="33">
        <v>9</v>
      </c>
      <c r="B175" s="59" t="s">
        <v>379</v>
      </c>
      <c r="C175" s="108">
        <v>2007</v>
      </c>
      <c r="D175" s="74">
        <v>40776.24</v>
      </c>
      <c r="E175" s="92"/>
      <c r="F175" s="90" t="s">
        <v>382</v>
      </c>
    </row>
    <row r="176" spans="1:6" ht="22.5">
      <c r="A176" s="33">
        <v>10</v>
      </c>
      <c r="B176" s="59" t="s">
        <v>375</v>
      </c>
      <c r="C176" s="108">
        <v>2007</v>
      </c>
      <c r="D176" s="74">
        <v>16530.12</v>
      </c>
      <c r="E176" s="92"/>
      <c r="F176" s="90"/>
    </row>
    <row r="177" spans="1:6" ht="11.25">
      <c r="A177" s="33">
        <v>11</v>
      </c>
      <c r="B177" s="59" t="s">
        <v>380</v>
      </c>
      <c r="C177" s="108">
        <v>2008</v>
      </c>
      <c r="D177" s="74">
        <v>4087</v>
      </c>
      <c r="E177" s="149"/>
      <c r="F177" s="90"/>
    </row>
    <row r="178" spans="1:6" ht="22.5">
      <c r="A178" s="33">
        <v>12</v>
      </c>
      <c r="B178" s="59" t="s">
        <v>381</v>
      </c>
      <c r="C178" s="108">
        <v>2006</v>
      </c>
      <c r="D178" s="74">
        <v>580</v>
      </c>
      <c r="E178" s="92"/>
      <c r="F178" s="90"/>
    </row>
    <row r="179" spans="1:6" ht="11.25">
      <c r="A179" s="33">
        <v>13</v>
      </c>
      <c r="B179" s="33" t="s">
        <v>270</v>
      </c>
      <c r="C179" s="72">
        <v>2004</v>
      </c>
      <c r="D179" s="35">
        <v>650</v>
      </c>
      <c r="E179" s="92"/>
      <c r="F179" s="90"/>
    </row>
    <row r="180" spans="1:6" ht="11.25">
      <c r="A180" s="33">
        <v>14</v>
      </c>
      <c r="B180" s="33" t="s">
        <v>272</v>
      </c>
      <c r="C180" s="72">
        <v>2004</v>
      </c>
      <c r="D180" s="35">
        <v>600</v>
      </c>
      <c r="E180" s="92"/>
      <c r="F180" s="90"/>
    </row>
    <row r="181" spans="1:6" ht="11.25">
      <c r="A181" s="33">
        <v>15</v>
      </c>
      <c r="B181" s="33" t="s">
        <v>273</v>
      </c>
      <c r="C181" s="72">
        <v>2006</v>
      </c>
      <c r="D181" s="35">
        <v>400</v>
      </c>
      <c r="E181" s="92"/>
      <c r="F181" s="90"/>
    </row>
    <row r="182" spans="1:6" ht="11.25">
      <c r="A182" s="33">
        <v>16</v>
      </c>
      <c r="B182" s="33" t="s">
        <v>424</v>
      </c>
      <c r="C182" s="72">
        <v>2007</v>
      </c>
      <c r="D182" s="35">
        <v>535.58</v>
      </c>
      <c r="E182" s="92"/>
      <c r="F182" s="90"/>
    </row>
    <row r="183" spans="1:6" ht="11.25">
      <c r="A183" s="33"/>
      <c r="B183" s="59"/>
      <c r="C183" s="179" t="s">
        <v>360</v>
      </c>
      <c r="D183" s="180">
        <f>SUM(D167:D182)</f>
        <v>90225.81999999999</v>
      </c>
      <c r="E183" s="92"/>
      <c r="F183" s="90"/>
    </row>
    <row r="184" spans="1:6" ht="11.25">
      <c r="A184" s="160"/>
      <c r="B184" s="161" t="s">
        <v>358</v>
      </c>
      <c r="C184" s="161"/>
      <c r="D184" s="161"/>
      <c r="E184" s="161"/>
      <c r="F184" s="161"/>
    </row>
    <row r="185" spans="1:6" ht="11.25">
      <c r="A185" s="33">
        <v>1</v>
      </c>
      <c r="B185" s="59" t="s">
        <v>322</v>
      </c>
      <c r="C185" s="58">
        <v>2004</v>
      </c>
      <c r="D185" s="35">
        <v>4190.7</v>
      </c>
      <c r="E185" s="146"/>
      <c r="F185" s="136"/>
    </row>
    <row r="186" spans="1:6" ht="11.25">
      <c r="A186" s="33">
        <v>2</v>
      </c>
      <c r="B186" s="59" t="s">
        <v>323</v>
      </c>
      <c r="C186" s="58">
        <v>2004</v>
      </c>
      <c r="D186" s="35">
        <v>4723.84</v>
      </c>
      <c r="E186" s="71"/>
      <c r="F186" s="136"/>
    </row>
    <row r="187" spans="1:6" ht="11.25">
      <c r="A187" s="33">
        <v>3</v>
      </c>
      <c r="B187" s="59" t="s">
        <v>300</v>
      </c>
      <c r="C187" s="108">
        <v>2006</v>
      </c>
      <c r="D187" s="74">
        <v>459</v>
      </c>
      <c r="E187" s="92"/>
      <c r="F187" s="136"/>
    </row>
    <row r="188" spans="1:6" ht="11.25">
      <c r="A188" s="33">
        <v>4</v>
      </c>
      <c r="B188" s="59" t="s">
        <v>377</v>
      </c>
      <c r="C188" s="108">
        <v>2007</v>
      </c>
      <c r="D188" s="74">
        <v>999</v>
      </c>
      <c r="E188" s="92"/>
      <c r="F188" s="90"/>
    </row>
    <row r="189" spans="1:6" ht="22.5">
      <c r="A189" s="33">
        <v>5</v>
      </c>
      <c r="B189" s="59" t="s">
        <v>318</v>
      </c>
      <c r="C189" s="108">
        <v>2006</v>
      </c>
      <c r="D189" s="74">
        <v>500</v>
      </c>
      <c r="E189" s="92"/>
      <c r="F189" s="90" t="s">
        <v>374</v>
      </c>
    </row>
    <row r="190" spans="1:6" ht="11.25">
      <c r="A190" s="33">
        <v>6</v>
      </c>
      <c r="B190" s="33" t="s">
        <v>274</v>
      </c>
      <c r="C190" s="72">
        <v>2006</v>
      </c>
      <c r="D190" s="35">
        <v>500</v>
      </c>
      <c r="E190" s="92"/>
      <c r="F190" s="90"/>
    </row>
    <row r="191" spans="1:6" ht="11.25">
      <c r="A191" s="33">
        <v>7</v>
      </c>
      <c r="B191" s="33" t="s">
        <v>469</v>
      </c>
      <c r="C191" s="72">
        <v>2008</v>
      </c>
      <c r="D191" s="35">
        <v>2400</v>
      </c>
      <c r="E191" s="92"/>
      <c r="F191" s="90"/>
    </row>
    <row r="192" spans="1:6" ht="22.5">
      <c r="A192" s="33">
        <v>8</v>
      </c>
      <c r="B192" s="33" t="s">
        <v>470</v>
      </c>
      <c r="C192" s="72">
        <v>2008</v>
      </c>
      <c r="D192" s="35">
        <v>6000</v>
      </c>
      <c r="E192" s="92"/>
      <c r="F192" s="90"/>
    </row>
    <row r="193" spans="1:6" ht="11.25">
      <c r="A193" s="33"/>
      <c r="B193" s="59"/>
      <c r="C193" s="179" t="s">
        <v>360</v>
      </c>
      <c r="D193" s="180">
        <f>SUM(D185:D192)</f>
        <v>19772.54</v>
      </c>
      <c r="E193" s="92"/>
      <c r="F193" s="90"/>
    </row>
    <row r="194" spans="1:6" ht="11.25">
      <c r="A194" s="92"/>
      <c r="B194" s="92"/>
      <c r="C194" s="92"/>
      <c r="D194" s="97" t="s">
        <v>296</v>
      </c>
      <c r="E194" s="152">
        <f>D183+D193</f>
        <v>109998.35999999999</v>
      </c>
      <c r="F194" s="92"/>
    </row>
    <row r="195" ht="11.25">
      <c r="D195" s="109"/>
    </row>
    <row r="196" ht="11.25">
      <c r="D196" s="109"/>
    </row>
    <row r="197" spans="4:5" ht="11.25">
      <c r="D197" s="155" t="s">
        <v>414</v>
      </c>
      <c r="E197" s="155">
        <f>E194+E164+E127+E106+E86+E67</f>
        <v>665013.12</v>
      </c>
    </row>
    <row r="198" ht="11.25">
      <c r="D198" s="109"/>
    </row>
    <row r="199" spans="4:5" ht="11.25">
      <c r="D199" s="193" t="s">
        <v>415</v>
      </c>
      <c r="E199" s="193"/>
    </row>
    <row r="200" spans="4:5" ht="11.25">
      <c r="D200" s="193" t="s">
        <v>416</v>
      </c>
      <c r="E200" s="194">
        <f>D54+D82+D100+D123+D153+D183</f>
        <v>571665.6799999999</v>
      </c>
    </row>
    <row r="201" spans="4:5" ht="11.25">
      <c r="D201" s="193" t="s">
        <v>244</v>
      </c>
      <c r="E201" s="194">
        <f>D66+D85+D105+D126+D163+D193</f>
        <v>93347.44</v>
      </c>
    </row>
  </sheetData>
  <mergeCells count="8">
    <mergeCell ref="A1:E1"/>
    <mergeCell ref="F1:F2"/>
    <mergeCell ref="A2:E2"/>
    <mergeCell ref="B68:C68"/>
    <mergeCell ref="B165:C165"/>
    <mergeCell ref="B87:C87"/>
    <mergeCell ref="B107:C107"/>
    <mergeCell ref="B128:C128"/>
  </mergeCells>
  <printOptions/>
  <pageMargins left="0.75" right="0.75" top="1" bottom="0.48" header="0.5" footer="0.5"/>
  <pageSetup horizontalDpi="600" verticalDpi="600" orientation="landscape" paperSize="9" scale="70" r:id="rId1"/>
  <rowBreaks count="3" manualBreakCount="3">
    <brk id="58" max="5" man="1"/>
    <brk id="115" max="255" man="1"/>
    <brk id="1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F21" sqref="F21"/>
    </sheetView>
  </sheetViews>
  <sheetFormatPr defaultColWidth="9.140625" defaultRowHeight="12.75"/>
  <cols>
    <col min="1" max="1" width="3.57421875" style="0" customWidth="1"/>
    <col min="2" max="2" width="24.57421875" style="0" customWidth="1"/>
    <col min="4" max="4" width="14.8515625" style="0" customWidth="1"/>
    <col min="5" max="5" width="16.00390625" style="0" customWidth="1"/>
    <col min="6" max="6" width="12.8515625" style="0" customWidth="1"/>
    <col min="7" max="7" width="12.421875" style="0" customWidth="1"/>
    <col min="8" max="8" width="13.57421875" style="0" customWidth="1"/>
    <col min="9" max="9" width="15.140625" style="0" customWidth="1"/>
  </cols>
  <sheetData>
    <row r="1" spans="1:9" ht="12.75">
      <c r="A1" s="99" t="s">
        <v>34</v>
      </c>
      <c r="B1" s="99"/>
      <c r="C1" s="99"/>
      <c r="D1" s="99"/>
      <c r="E1" s="99"/>
      <c r="F1" s="99"/>
      <c r="G1" s="99"/>
      <c r="H1" s="99"/>
      <c r="I1" s="99"/>
    </row>
    <row r="2" spans="1:9" ht="56.25">
      <c r="A2" s="128" t="s">
        <v>8</v>
      </c>
      <c r="B2" s="128" t="s">
        <v>35</v>
      </c>
      <c r="C2" s="128" t="s">
        <v>36</v>
      </c>
      <c r="D2" s="128" t="s">
        <v>37</v>
      </c>
      <c r="E2" s="128" t="s">
        <v>38</v>
      </c>
      <c r="F2" s="128" t="s">
        <v>39</v>
      </c>
      <c r="G2" s="128" t="s">
        <v>40</v>
      </c>
      <c r="H2" s="128" t="s">
        <v>41</v>
      </c>
      <c r="I2" s="128" t="s">
        <v>42</v>
      </c>
    </row>
    <row r="3" spans="1:9" ht="19.5" customHeight="1">
      <c r="A3" s="138">
        <v>1</v>
      </c>
      <c r="B3" s="139" t="s">
        <v>126</v>
      </c>
      <c r="C3" s="138">
        <v>21</v>
      </c>
      <c r="D3" s="156">
        <f>510294.28+28825.44+6648.2+1673+1824+101953</f>
        <v>651217.9199999999</v>
      </c>
      <c r="E3" s="129" t="s">
        <v>325</v>
      </c>
      <c r="F3" s="130" t="s">
        <v>325</v>
      </c>
      <c r="G3" s="129">
        <v>7000</v>
      </c>
      <c r="H3" s="129">
        <v>70000</v>
      </c>
      <c r="I3" s="129">
        <v>70000</v>
      </c>
    </row>
    <row r="4" spans="1:9" ht="20.25" customHeight="1">
      <c r="A4" s="138">
        <v>2</v>
      </c>
      <c r="B4" s="139" t="s">
        <v>159</v>
      </c>
      <c r="C4" s="140">
        <v>27</v>
      </c>
      <c r="D4" s="157">
        <f>412272.96+2439</f>
        <v>414711.96</v>
      </c>
      <c r="E4" s="129" t="s">
        <v>325</v>
      </c>
      <c r="F4" s="130" t="s">
        <v>325</v>
      </c>
      <c r="G4" s="129" t="s">
        <v>325</v>
      </c>
      <c r="H4" s="129" t="s">
        <v>325</v>
      </c>
      <c r="I4" s="129" t="s">
        <v>325</v>
      </c>
    </row>
    <row r="5" spans="1:9" ht="21.75" customHeight="1">
      <c r="A5" s="138">
        <v>3</v>
      </c>
      <c r="B5" s="75" t="s">
        <v>245</v>
      </c>
      <c r="C5" s="138">
        <v>11</v>
      </c>
      <c r="D5" s="156">
        <v>639534</v>
      </c>
      <c r="E5" s="129">
        <v>167254</v>
      </c>
      <c r="F5" s="130" t="s">
        <v>325</v>
      </c>
      <c r="G5" s="129" t="s">
        <v>325</v>
      </c>
      <c r="H5" s="129" t="s">
        <v>325</v>
      </c>
      <c r="I5" s="129" t="s">
        <v>325</v>
      </c>
    </row>
    <row r="6" spans="1:9" ht="22.5" customHeight="1">
      <c r="A6" s="127">
        <v>4</v>
      </c>
      <c r="B6" s="33" t="s">
        <v>268</v>
      </c>
      <c r="C6" s="127">
        <v>8</v>
      </c>
      <c r="D6" s="158">
        <f>38058.6+500</f>
        <v>38558.6</v>
      </c>
      <c r="E6" s="129" t="s">
        <v>325</v>
      </c>
      <c r="F6" s="130" t="s">
        <v>325</v>
      </c>
      <c r="G6" s="129" t="s">
        <v>325</v>
      </c>
      <c r="H6" s="129" t="s">
        <v>325</v>
      </c>
      <c r="I6" s="129" t="s">
        <v>325</v>
      </c>
    </row>
    <row r="7" spans="1:9" ht="19.5" customHeight="1">
      <c r="A7" s="77">
        <v>5</v>
      </c>
      <c r="B7" s="75" t="s">
        <v>276</v>
      </c>
      <c r="C7" s="138">
        <v>45</v>
      </c>
      <c r="D7" s="156">
        <v>301421.56</v>
      </c>
      <c r="E7" s="129">
        <v>12657.04</v>
      </c>
      <c r="F7" s="130" t="s">
        <v>325</v>
      </c>
      <c r="G7" s="129" t="s">
        <v>325</v>
      </c>
      <c r="H7" s="129" t="s">
        <v>325</v>
      </c>
      <c r="I7" s="129" t="s">
        <v>325</v>
      </c>
    </row>
    <row r="8" spans="1:9" ht="20.25" customHeight="1">
      <c r="A8" s="138">
        <v>6</v>
      </c>
      <c r="B8" s="75" t="s">
        <v>295</v>
      </c>
      <c r="C8" s="138">
        <v>56</v>
      </c>
      <c r="D8" s="156">
        <v>449893.82</v>
      </c>
      <c r="E8" s="131">
        <v>11374.33</v>
      </c>
      <c r="F8" s="130" t="s">
        <v>325</v>
      </c>
      <c r="G8" s="129" t="s">
        <v>325</v>
      </c>
      <c r="H8" s="129" t="s">
        <v>325</v>
      </c>
      <c r="I8" s="129" t="s">
        <v>325</v>
      </c>
    </row>
    <row r="9" spans="1:9" ht="21" customHeight="1">
      <c r="A9" s="132"/>
      <c r="B9" s="133"/>
      <c r="C9" s="134">
        <f>SUM(C3:C8)</f>
        <v>168</v>
      </c>
      <c r="D9" s="135">
        <f>SUM(D3:D8)</f>
        <v>2495337.86</v>
      </c>
      <c r="E9" s="135">
        <f>SUM(E3:E8)</f>
        <v>191285.37</v>
      </c>
      <c r="F9" s="132"/>
      <c r="G9" s="135">
        <f>SUM(G3:G8)</f>
        <v>7000</v>
      </c>
      <c r="H9" s="135">
        <f>SUM(H3:H8)</f>
        <v>70000</v>
      </c>
      <c r="I9" s="135">
        <f>SUM(I3:I8)</f>
        <v>70000</v>
      </c>
    </row>
    <row r="10" spans="2:9" ht="12.75">
      <c r="B10" s="2"/>
      <c r="C10" s="3"/>
      <c r="D10" s="1"/>
      <c r="E10" s="1"/>
      <c r="G10" s="1"/>
      <c r="H10" s="1"/>
      <c r="I10" s="1"/>
    </row>
    <row r="11" spans="2:9" ht="12.75">
      <c r="B11" s="2"/>
      <c r="C11" s="3"/>
      <c r="D11" s="1"/>
      <c r="E11" s="1"/>
      <c r="G11" s="1"/>
      <c r="H11" s="1"/>
      <c r="I11" s="1"/>
    </row>
    <row r="12" spans="2:5" ht="12.75">
      <c r="B12" s="2"/>
      <c r="C12" s="3"/>
      <c r="D12" s="1"/>
      <c r="E12" s="1"/>
    </row>
    <row r="13" spans="2:5" ht="12.75">
      <c r="B13" s="2"/>
      <c r="C13" s="3"/>
      <c r="D13" s="1"/>
      <c r="E13" s="1"/>
    </row>
    <row r="14" spans="2:5" ht="12.75">
      <c r="B14" s="2"/>
      <c r="C14" s="3"/>
      <c r="D14" s="1"/>
      <c r="E14" s="1"/>
    </row>
    <row r="15" spans="2:5" ht="12.75">
      <c r="B15" s="2"/>
      <c r="C15" s="3"/>
      <c r="D15" s="1"/>
      <c r="E15" s="1"/>
    </row>
    <row r="16" spans="2:5" ht="12.75">
      <c r="B16" s="2"/>
      <c r="D16" s="1"/>
      <c r="E16" s="1"/>
    </row>
    <row r="17" spans="4:5" ht="12.75">
      <c r="D17" s="1"/>
      <c r="E17" s="1"/>
    </row>
    <row r="18" spans="4:5" ht="12.75">
      <c r="D18" s="1"/>
      <c r="E18" s="1"/>
    </row>
    <row r="19" spans="4:5" ht="12.75">
      <c r="D19" s="1"/>
      <c r="E19" s="1"/>
    </row>
  </sheetData>
  <printOptions/>
  <pageMargins left="0.75" right="0.75" top="1" bottom="1" header="0.5" footer="0.5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 topLeftCell="A1">
      <selection activeCell="O21" sqref="O21"/>
    </sheetView>
  </sheetViews>
  <sheetFormatPr defaultColWidth="9.140625" defaultRowHeight="12.75"/>
  <cols>
    <col min="1" max="1" width="4.140625" style="81" customWidth="1"/>
    <col min="2" max="2" width="11.421875" style="81" customWidth="1"/>
    <col min="3" max="9" width="10.140625" style="81" customWidth="1"/>
    <col min="10" max="10" width="8.00390625" style="81" customWidth="1"/>
    <col min="11" max="11" width="10.140625" style="81" customWidth="1"/>
    <col min="12" max="12" width="13.8515625" style="81" customWidth="1"/>
    <col min="13" max="16384" width="10.140625" style="81" customWidth="1"/>
  </cols>
  <sheetData>
    <row r="1" spans="1:17" ht="11.25">
      <c r="A1" s="208" t="s">
        <v>13</v>
      </c>
      <c r="B1" s="110"/>
      <c r="C1" s="111"/>
      <c r="D1" s="112"/>
      <c r="E1" s="113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4"/>
      <c r="Q1" s="237"/>
    </row>
    <row r="2" spans="1:17" ht="11.25">
      <c r="A2" s="240" t="s">
        <v>43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116"/>
      <c r="O2" s="116"/>
      <c r="P2" s="117"/>
      <c r="Q2" s="238"/>
    </row>
    <row r="3" spans="1:17" ht="22.5">
      <c r="A3" s="236" t="s">
        <v>1</v>
      </c>
      <c r="B3" s="236" t="s">
        <v>14</v>
      </c>
      <c r="C3" s="120" t="s">
        <v>15</v>
      </c>
      <c r="D3" s="242" t="s">
        <v>16</v>
      </c>
      <c r="E3" s="244" t="s">
        <v>17</v>
      </c>
      <c r="F3" s="236" t="s">
        <v>18</v>
      </c>
      <c r="G3" s="246" t="s">
        <v>19</v>
      </c>
      <c r="H3" s="115" t="s">
        <v>20</v>
      </c>
      <c r="I3" s="119" t="s">
        <v>21</v>
      </c>
      <c r="J3" s="123" t="s">
        <v>22</v>
      </c>
      <c r="K3" s="80" t="s">
        <v>23</v>
      </c>
      <c r="L3" s="80" t="s">
        <v>24</v>
      </c>
      <c r="M3" s="235" t="s">
        <v>25</v>
      </c>
      <c r="N3" s="236"/>
      <c r="O3" s="235" t="s">
        <v>25</v>
      </c>
      <c r="P3" s="236"/>
      <c r="Q3" s="239"/>
    </row>
    <row r="4" spans="1:17" ht="11.25">
      <c r="A4" s="236"/>
      <c r="B4" s="236"/>
      <c r="C4" s="120" t="s">
        <v>26</v>
      </c>
      <c r="D4" s="243"/>
      <c r="E4" s="245"/>
      <c r="F4" s="236"/>
      <c r="G4" s="246"/>
      <c r="H4" s="118"/>
      <c r="I4" s="121" t="s">
        <v>27</v>
      </c>
      <c r="J4" s="123" t="s">
        <v>28</v>
      </c>
      <c r="K4" s="119"/>
      <c r="L4" s="119"/>
      <c r="M4" s="235" t="s">
        <v>29</v>
      </c>
      <c r="N4" s="236"/>
      <c r="O4" s="235" t="s">
        <v>30</v>
      </c>
      <c r="P4" s="236"/>
      <c r="Q4" s="80" t="s">
        <v>31</v>
      </c>
    </row>
    <row r="5" spans="1:17" ht="11.25">
      <c r="A5" s="237"/>
      <c r="B5" s="237"/>
      <c r="C5" s="122"/>
      <c r="D5" s="243"/>
      <c r="E5" s="245"/>
      <c r="F5" s="237"/>
      <c r="G5" s="247"/>
      <c r="H5" s="118"/>
      <c r="I5" s="118"/>
      <c r="J5" s="114"/>
      <c r="K5" s="115"/>
      <c r="L5" s="115"/>
      <c r="M5" s="114" t="s">
        <v>32</v>
      </c>
      <c r="N5" s="115" t="s">
        <v>33</v>
      </c>
      <c r="O5" s="114" t="s">
        <v>32</v>
      </c>
      <c r="P5" s="115" t="s">
        <v>33</v>
      </c>
      <c r="Q5" s="115"/>
    </row>
    <row r="6" spans="1:17" ht="11.25">
      <c r="A6" s="124"/>
      <c r="B6" s="231" t="s">
        <v>81</v>
      </c>
      <c r="C6" s="232"/>
      <c r="D6" s="232"/>
      <c r="E6" s="232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6"/>
    </row>
    <row r="7" spans="1:17" ht="21">
      <c r="A7" s="183">
        <v>1</v>
      </c>
      <c r="B7" s="183" t="s">
        <v>127</v>
      </c>
      <c r="C7" s="183" t="s">
        <v>128</v>
      </c>
      <c r="D7" s="183">
        <v>73516</v>
      </c>
      <c r="E7" s="183" t="s">
        <v>325</v>
      </c>
      <c r="F7" s="183" t="s">
        <v>129</v>
      </c>
      <c r="G7" s="183" t="s">
        <v>130</v>
      </c>
      <c r="H7" s="183">
        <v>4680</v>
      </c>
      <c r="I7" s="183" t="s">
        <v>131</v>
      </c>
      <c r="J7" s="183">
        <v>1965</v>
      </c>
      <c r="K7" s="183" t="s">
        <v>325</v>
      </c>
      <c r="L7" s="184" t="s">
        <v>325</v>
      </c>
      <c r="M7" s="185" t="s">
        <v>487</v>
      </c>
      <c r="N7" s="183" t="s">
        <v>488</v>
      </c>
      <c r="O7" s="183" t="s">
        <v>325</v>
      </c>
      <c r="P7" s="184" t="s">
        <v>325</v>
      </c>
      <c r="Q7" s="184" t="s">
        <v>325</v>
      </c>
    </row>
    <row r="8" spans="1:17" ht="21">
      <c r="A8" s="183">
        <v>2</v>
      </c>
      <c r="B8" s="183" t="s">
        <v>132</v>
      </c>
      <c r="C8" s="186" t="s">
        <v>133</v>
      </c>
      <c r="D8" s="183">
        <v>11411</v>
      </c>
      <c r="E8" s="183" t="s">
        <v>325</v>
      </c>
      <c r="F8" s="183" t="s">
        <v>134</v>
      </c>
      <c r="G8" s="183" t="s">
        <v>130</v>
      </c>
      <c r="H8" s="183">
        <v>6842</v>
      </c>
      <c r="I8" s="183" t="s">
        <v>131</v>
      </c>
      <c r="J8" s="183">
        <v>1988</v>
      </c>
      <c r="K8" s="183" t="s">
        <v>325</v>
      </c>
      <c r="L8" s="184" t="s">
        <v>325</v>
      </c>
      <c r="M8" s="185" t="s">
        <v>487</v>
      </c>
      <c r="N8" s="183" t="s">
        <v>488</v>
      </c>
      <c r="O8" s="183" t="s">
        <v>325</v>
      </c>
      <c r="P8" s="184" t="s">
        <v>325</v>
      </c>
      <c r="Q8" s="184" t="s">
        <v>325</v>
      </c>
    </row>
    <row r="9" spans="1:17" ht="21">
      <c r="A9" s="183">
        <v>3</v>
      </c>
      <c r="B9" s="183" t="s">
        <v>127</v>
      </c>
      <c r="C9" s="186" t="s">
        <v>128</v>
      </c>
      <c r="D9" s="183">
        <v>103585</v>
      </c>
      <c r="E9" s="183" t="s">
        <v>325</v>
      </c>
      <c r="F9" s="183" t="s">
        <v>135</v>
      </c>
      <c r="G9" s="183" t="s">
        <v>130</v>
      </c>
      <c r="H9" s="183">
        <v>4680</v>
      </c>
      <c r="I9" s="183" t="s">
        <v>136</v>
      </c>
      <c r="J9" s="183">
        <v>1967</v>
      </c>
      <c r="K9" s="183" t="s">
        <v>325</v>
      </c>
      <c r="L9" s="184" t="s">
        <v>325</v>
      </c>
      <c r="M9" s="185" t="s">
        <v>487</v>
      </c>
      <c r="N9" s="183" t="s">
        <v>488</v>
      </c>
      <c r="O9" s="183" t="s">
        <v>325</v>
      </c>
      <c r="P9" s="184" t="s">
        <v>325</v>
      </c>
      <c r="Q9" s="184" t="s">
        <v>325</v>
      </c>
    </row>
    <row r="10" spans="1:17" ht="21">
      <c r="A10" s="183">
        <v>4</v>
      </c>
      <c r="B10" s="183" t="s">
        <v>137</v>
      </c>
      <c r="C10" s="186" t="s">
        <v>128</v>
      </c>
      <c r="D10" s="183">
        <v>8568</v>
      </c>
      <c r="E10" s="183" t="s">
        <v>325</v>
      </c>
      <c r="F10" s="183" t="s">
        <v>138</v>
      </c>
      <c r="G10" s="183" t="s">
        <v>130</v>
      </c>
      <c r="H10" s="183">
        <v>6842</v>
      </c>
      <c r="I10" s="183" t="s">
        <v>131</v>
      </c>
      <c r="J10" s="183">
        <v>1983</v>
      </c>
      <c r="K10" s="183" t="s">
        <v>325</v>
      </c>
      <c r="L10" s="184" t="s">
        <v>325</v>
      </c>
      <c r="M10" s="185" t="s">
        <v>489</v>
      </c>
      <c r="N10" s="183" t="s">
        <v>490</v>
      </c>
      <c r="O10" s="183" t="s">
        <v>325</v>
      </c>
      <c r="P10" s="184" t="s">
        <v>325</v>
      </c>
      <c r="Q10" s="184" t="s">
        <v>325</v>
      </c>
    </row>
    <row r="11" spans="1:17" ht="21">
      <c r="A11" s="183">
        <v>5</v>
      </c>
      <c r="B11" s="183" t="s">
        <v>139</v>
      </c>
      <c r="C11" s="186" t="s">
        <v>140</v>
      </c>
      <c r="D11" s="183">
        <v>991116</v>
      </c>
      <c r="E11" s="183">
        <v>1148183</v>
      </c>
      <c r="F11" s="183" t="s">
        <v>141</v>
      </c>
      <c r="G11" s="183" t="s">
        <v>130</v>
      </c>
      <c r="H11" s="183">
        <v>2120</v>
      </c>
      <c r="I11" s="183" t="s">
        <v>142</v>
      </c>
      <c r="J11" s="183">
        <v>1987</v>
      </c>
      <c r="K11" s="183" t="s">
        <v>325</v>
      </c>
      <c r="L11" s="184" t="s">
        <v>325</v>
      </c>
      <c r="M11" s="185" t="s">
        <v>491</v>
      </c>
      <c r="N11" s="183" t="s">
        <v>492</v>
      </c>
      <c r="O11" s="183" t="s">
        <v>325</v>
      </c>
      <c r="P11" s="184" t="s">
        <v>325</v>
      </c>
      <c r="Q11" s="184" t="s">
        <v>325</v>
      </c>
    </row>
    <row r="12" spans="1:17" ht="21">
      <c r="A12" s="183">
        <v>6</v>
      </c>
      <c r="B12" s="183" t="s">
        <v>143</v>
      </c>
      <c r="C12" s="186" t="s">
        <v>144</v>
      </c>
      <c r="D12" s="183">
        <v>18956</v>
      </c>
      <c r="E12" s="183">
        <v>89040120</v>
      </c>
      <c r="F12" s="183" t="s">
        <v>145</v>
      </c>
      <c r="G12" s="183" t="s">
        <v>130</v>
      </c>
      <c r="H12" s="183">
        <v>11100</v>
      </c>
      <c r="I12" s="183" t="s">
        <v>146</v>
      </c>
      <c r="J12" s="183">
        <v>1989</v>
      </c>
      <c r="K12" s="183" t="s">
        <v>325</v>
      </c>
      <c r="L12" s="184" t="s">
        <v>325</v>
      </c>
      <c r="M12" s="185" t="s">
        <v>493</v>
      </c>
      <c r="N12" s="183" t="s">
        <v>494</v>
      </c>
      <c r="O12" s="183" t="s">
        <v>325</v>
      </c>
      <c r="P12" s="184" t="s">
        <v>325</v>
      </c>
      <c r="Q12" s="184" t="s">
        <v>325</v>
      </c>
    </row>
    <row r="13" spans="1:17" ht="21">
      <c r="A13" s="183">
        <v>7</v>
      </c>
      <c r="B13" s="183" t="s">
        <v>147</v>
      </c>
      <c r="C13" s="186" t="s">
        <v>148</v>
      </c>
      <c r="D13" s="183" t="s">
        <v>149</v>
      </c>
      <c r="E13" s="183" t="s">
        <v>325</v>
      </c>
      <c r="F13" s="183" t="s">
        <v>150</v>
      </c>
      <c r="G13" s="183" t="s">
        <v>130</v>
      </c>
      <c r="H13" s="183" t="s">
        <v>151</v>
      </c>
      <c r="I13" s="183"/>
      <c r="J13" s="183"/>
      <c r="K13" s="183" t="s">
        <v>325</v>
      </c>
      <c r="L13" s="184" t="s">
        <v>325</v>
      </c>
      <c r="M13" s="185" t="s">
        <v>487</v>
      </c>
      <c r="N13" s="183" t="s">
        <v>488</v>
      </c>
      <c r="O13" s="183" t="s">
        <v>325</v>
      </c>
      <c r="P13" s="184" t="s">
        <v>325</v>
      </c>
      <c r="Q13" s="184" t="s">
        <v>325</v>
      </c>
    </row>
    <row r="14" spans="1:17" ht="21">
      <c r="A14" s="183">
        <v>8</v>
      </c>
      <c r="B14" s="183" t="s">
        <v>152</v>
      </c>
      <c r="C14" s="183" t="s">
        <v>153</v>
      </c>
      <c r="D14" s="183" t="s">
        <v>154</v>
      </c>
      <c r="E14" s="183" t="s">
        <v>155</v>
      </c>
      <c r="F14" s="183" t="s">
        <v>156</v>
      </c>
      <c r="G14" s="183" t="s">
        <v>157</v>
      </c>
      <c r="H14" s="183">
        <v>1598</v>
      </c>
      <c r="I14" s="183" t="s">
        <v>158</v>
      </c>
      <c r="J14" s="183">
        <v>1990</v>
      </c>
      <c r="K14" s="183" t="s">
        <v>325</v>
      </c>
      <c r="L14" s="184" t="s">
        <v>325</v>
      </c>
      <c r="M14" s="185" t="s">
        <v>495</v>
      </c>
      <c r="N14" s="183" t="s">
        <v>496</v>
      </c>
      <c r="O14" s="183" t="s">
        <v>325</v>
      </c>
      <c r="P14" s="184" t="s">
        <v>325</v>
      </c>
      <c r="Q14" s="184" t="s">
        <v>325</v>
      </c>
    </row>
    <row r="15" spans="1:17" ht="11.25">
      <c r="A15" s="187"/>
      <c r="B15" s="233" t="s">
        <v>159</v>
      </c>
      <c r="C15" s="234"/>
      <c r="D15" s="234"/>
      <c r="E15" s="234"/>
      <c r="F15" s="234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</row>
    <row r="16" spans="1:17" ht="31.5">
      <c r="A16" s="183">
        <v>1</v>
      </c>
      <c r="B16" s="183" t="s">
        <v>183</v>
      </c>
      <c r="C16" s="183" t="s">
        <v>184</v>
      </c>
      <c r="D16" s="183" t="s">
        <v>185</v>
      </c>
      <c r="E16" s="183"/>
      <c r="F16" s="183" t="s">
        <v>186</v>
      </c>
      <c r="G16" s="183" t="s">
        <v>187</v>
      </c>
      <c r="H16" s="183">
        <v>6871</v>
      </c>
      <c r="I16" s="183" t="s">
        <v>188</v>
      </c>
      <c r="J16" s="183">
        <v>1995</v>
      </c>
      <c r="K16" s="183">
        <v>752278</v>
      </c>
      <c r="L16" s="201">
        <v>85500</v>
      </c>
      <c r="M16" s="185" t="s">
        <v>497</v>
      </c>
      <c r="N16" s="183" t="s">
        <v>498</v>
      </c>
      <c r="O16" s="185" t="s">
        <v>497</v>
      </c>
      <c r="P16" s="183" t="s">
        <v>498</v>
      </c>
      <c r="Q16" s="184" t="s">
        <v>189</v>
      </c>
    </row>
    <row r="17" spans="1:17" ht="31.5">
      <c r="A17" s="183">
        <v>2</v>
      </c>
      <c r="B17" s="183" t="s">
        <v>190</v>
      </c>
      <c r="C17" s="183" t="s">
        <v>191</v>
      </c>
      <c r="D17" s="183">
        <v>710117</v>
      </c>
      <c r="E17" s="183"/>
      <c r="F17" s="183" t="s">
        <v>192</v>
      </c>
      <c r="G17" s="183" t="s">
        <v>187</v>
      </c>
      <c r="H17" s="183">
        <v>6540</v>
      </c>
      <c r="I17" s="183" t="s">
        <v>193</v>
      </c>
      <c r="J17" s="183">
        <v>1991</v>
      </c>
      <c r="K17" s="183">
        <v>818790</v>
      </c>
      <c r="L17" s="188">
        <v>11750</v>
      </c>
      <c r="M17" s="185" t="s">
        <v>487</v>
      </c>
      <c r="N17" s="183" t="s">
        <v>488</v>
      </c>
      <c r="O17" s="185" t="s">
        <v>487</v>
      </c>
      <c r="P17" s="183" t="s">
        <v>488</v>
      </c>
      <c r="Q17" s="184" t="s">
        <v>189</v>
      </c>
    </row>
    <row r="18" spans="1:17" ht="31.5">
      <c r="A18" s="183">
        <v>3</v>
      </c>
      <c r="B18" s="183" t="s">
        <v>190</v>
      </c>
      <c r="C18" s="183" t="s">
        <v>194</v>
      </c>
      <c r="D18" s="183" t="s">
        <v>195</v>
      </c>
      <c r="E18" s="183"/>
      <c r="F18" s="183" t="s">
        <v>196</v>
      </c>
      <c r="G18" s="183" t="s">
        <v>187</v>
      </c>
      <c r="H18" s="183">
        <v>6540</v>
      </c>
      <c r="I18" s="183" t="s">
        <v>197</v>
      </c>
      <c r="J18" s="183">
        <v>1991</v>
      </c>
      <c r="K18" s="183">
        <v>679221</v>
      </c>
      <c r="L18" s="188">
        <v>4750</v>
      </c>
      <c r="M18" s="185" t="s">
        <v>487</v>
      </c>
      <c r="N18" s="183" t="s">
        <v>488</v>
      </c>
      <c r="O18" s="185" t="s">
        <v>487</v>
      </c>
      <c r="P18" s="183" t="s">
        <v>488</v>
      </c>
      <c r="Q18" s="184" t="s">
        <v>189</v>
      </c>
    </row>
    <row r="19" spans="1:17" ht="31.5">
      <c r="A19" s="183">
        <v>4</v>
      </c>
      <c r="B19" s="183" t="s">
        <v>389</v>
      </c>
      <c r="C19" s="183" t="s">
        <v>390</v>
      </c>
      <c r="D19" s="183" t="s">
        <v>391</v>
      </c>
      <c r="E19" s="183"/>
      <c r="F19" s="183" t="s">
        <v>392</v>
      </c>
      <c r="G19" s="183" t="s">
        <v>187</v>
      </c>
      <c r="H19" s="177">
        <v>3972</v>
      </c>
      <c r="I19" s="183" t="s">
        <v>393</v>
      </c>
      <c r="J19" s="183">
        <v>1993</v>
      </c>
      <c r="K19" s="183">
        <v>237586</v>
      </c>
      <c r="L19" s="201">
        <v>83200</v>
      </c>
      <c r="M19" s="185" t="s">
        <v>499</v>
      </c>
      <c r="N19" s="183" t="s">
        <v>500</v>
      </c>
      <c r="O19" s="185" t="s">
        <v>499</v>
      </c>
      <c r="P19" s="183" t="s">
        <v>500</v>
      </c>
      <c r="Q19" s="184" t="s">
        <v>189</v>
      </c>
    </row>
    <row r="20" spans="1:17" ht="31.5">
      <c r="A20" s="183">
        <v>5</v>
      </c>
      <c r="B20" s="183" t="s">
        <v>198</v>
      </c>
      <c r="C20" s="183" t="s">
        <v>199</v>
      </c>
      <c r="D20" s="183">
        <v>963</v>
      </c>
      <c r="E20" s="183"/>
      <c r="F20" s="183" t="s">
        <v>200</v>
      </c>
      <c r="G20" s="183" t="s">
        <v>187</v>
      </c>
      <c r="H20" s="183">
        <v>10350</v>
      </c>
      <c r="I20" s="183" t="s">
        <v>201</v>
      </c>
      <c r="J20" s="183">
        <v>1989</v>
      </c>
      <c r="K20" s="183">
        <v>169607</v>
      </c>
      <c r="L20" s="188">
        <v>6850</v>
      </c>
      <c r="M20" s="185" t="s">
        <v>487</v>
      </c>
      <c r="N20" s="183" t="s">
        <v>488</v>
      </c>
      <c r="O20" s="185" t="s">
        <v>487</v>
      </c>
      <c r="P20" s="183" t="s">
        <v>488</v>
      </c>
      <c r="Q20" s="184" t="s">
        <v>189</v>
      </c>
    </row>
    <row r="21" spans="1:17" ht="31.5">
      <c r="A21" s="183">
        <v>6</v>
      </c>
      <c r="B21" s="183" t="s">
        <v>183</v>
      </c>
      <c r="C21" s="183" t="s">
        <v>202</v>
      </c>
      <c r="D21" s="183" t="s">
        <v>203</v>
      </c>
      <c r="E21" s="183"/>
      <c r="F21" s="183" t="s">
        <v>204</v>
      </c>
      <c r="G21" s="183" t="s">
        <v>187</v>
      </c>
      <c r="H21" s="183">
        <v>6871</v>
      </c>
      <c r="I21" s="183" t="s">
        <v>205</v>
      </c>
      <c r="J21" s="183">
        <v>1996</v>
      </c>
      <c r="K21" s="183">
        <v>853622</v>
      </c>
      <c r="L21" s="201">
        <v>103500</v>
      </c>
      <c r="M21" s="185" t="s">
        <v>501</v>
      </c>
      <c r="N21" s="183" t="s">
        <v>502</v>
      </c>
      <c r="O21" s="185" t="s">
        <v>501</v>
      </c>
      <c r="P21" s="183" t="s">
        <v>502</v>
      </c>
      <c r="Q21" s="184" t="s">
        <v>189</v>
      </c>
    </row>
    <row r="22" spans="1:17" ht="31.5">
      <c r="A22" s="183">
        <v>7</v>
      </c>
      <c r="B22" s="183" t="s">
        <v>198</v>
      </c>
      <c r="C22" s="183" t="s">
        <v>199</v>
      </c>
      <c r="D22" s="183">
        <v>586</v>
      </c>
      <c r="E22" s="183">
        <v>983784</v>
      </c>
      <c r="F22" s="183" t="s">
        <v>206</v>
      </c>
      <c r="G22" s="183" t="s">
        <v>187</v>
      </c>
      <c r="H22" s="183">
        <v>10350</v>
      </c>
      <c r="I22" s="183" t="s">
        <v>207</v>
      </c>
      <c r="J22" s="183">
        <v>1988</v>
      </c>
      <c r="K22" s="183">
        <v>215778</v>
      </c>
      <c r="L22" s="188">
        <v>5850</v>
      </c>
      <c r="M22" s="185" t="s">
        <v>503</v>
      </c>
      <c r="N22" s="183" t="s">
        <v>504</v>
      </c>
      <c r="O22" s="185" t="s">
        <v>503</v>
      </c>
      <c r="P22" s="183" t="s">
        <v>504</v>
      </c>
      <c r="Q22" s="184" t="s">
        <v>189</v>
      </c>
    </row>
    <row r="23" spans="1:17" ht="31.5">
      <c r="A23" s="183">
        <v>8</v>
      </c>
      <c r="B23" s="183" t="s">
        <v>208</v>
      </c>
      <c r="C23" s="183" t="s">
        <v>209</v>
      </c>
      <c r="D23" s="183" t="s">
        <v>210</v>
      </c>
      <c r="E23" s="183"/>
      <c r="F23" s="183" t="s">
        <v>211</v>
      </c>
      <c r="G23" s="183" t="s">
        <v>187</v>
      </c>
      <c r="H23" s="183">
        <v>11967</v>
      </c>
      <c r="I23" s="183" t="s">
        <v>212</v>
      </c>
      <c r="J23" s="183">
        <v>1992</v>
      </c>
      <c r="K23" s="183">
        <v>504479</v>
      </c>
      <c r="L23" s="201">
        <v>54000</v>
      </c>
      <c r="M23" s="185" t="s">
        <v>505</v>
      </c>
      <c r="N23" s="183" t="s">
        <v>506</v>
      </c>
      <c r="O23" s="185" t="s">
        <v>505</v>
      </c>
      <c r="P23" s="183" t="s">
        <v>506</v>
      </c>
      <c r="Q23" s="184" t="s">
        <v>189</v>
      </c>
    </row>
    <row r="24" spans="1:17" ht="31.5">
      <c r="A24" s="183">
        <v>9</v>
      </c>
      <c r="B24" s="183" t="s">
        <v>208</v>
      </c>
      <c r="C24" s="183" t="s">
        <v>209</v>
      </c>
      <c r="D24" s="183" t="s">
        <v>213</v>
      </c>
      <c r="E24" s="183"/>
      <c r="F24" s="183" t="s">
        <v>214</v>
      </c>
      <c r="G24" s="183" t="s">
        <v>187</v>
      </c>
      <c r="H24" s="183">
        <v>11967</v>
      </c>
      <c r="I24" s="183" t="s">
        <v>212</v>
      </c>
      <c r="J24" s="183">
        <v>1992</v>
      </c>
      <c r="K24" s="183">
        <v>653730</v>
      </c>
      <c r="L24" s="201">
        <v>54000</v>
      </c>
      <c r="M24" s="185" t="s">
        <v>505</v>
      </c>
      <c r="N24" s="183" t="s">
        <v>506</v>
      </c>
      <c r="O24" s="185" t="s">
        <v>505</v>
      </c>
      <c r="P24" s="183" t="s">
        <v>506</v>
      </c>
      <c r="Q24" s="184" t="s">
        <v>189</v>
      </c>
    </row>
    <row r="25" spans="1:17" ht="21">
      <c r="A25" s="183">
        <v>10</v>
      </c>
      <c r="B25" s="183" t="s">
        <v>215</v>
      </c>
      <c r="C25" s="183" t="s">
        <v>216</v>
      </c>
      <c r="D25" s="183" t="s">
        <v>217</v>
      </c>
      <c r="E25" s="183"/>
      <c r="F25" s="183" t="s">
        <v>218</v>
      </c>
      <c r="G25" s="183" t="s">
        <v>434</v>
      </c>
      <c r="H25" s="183" t="s">
        <v>219</v>
      </c>
      <c r="I25" s="183" t="s">
        <v>435</v>
      </c>
      <c r="J25" s="183">
        <v>2003</v>
      </c>
      <c r="K25" s="183">
        <v>54551</v>
      </c>
      <c r="L25" s="188">
        <v>30000</v>
      </c>
      <c r="M25" s="185" t="s">
        <v>507</v>
      </c>
      <c r="N25" s="183" t="s">
        <v>508</v>
      </c>
      <c r="O25" s="185" t="s">
        <v>507</v>
      </c>
      <c r="P25" s="183" t="s">
        <v>508</v>
      </c>
      <c r="Q25" s="184" t="s">
        <v>189</v>
      </c>
    </row>
    <row r="26" spans="1:17" ht="31.5">
      <c r="A26" s="183">
        <v>11</v>
      </c>
      <c r="B26" s="183" t="s">
        <v>220</v>
      </c>
      <c r="C26" s="183" t="s">
        <v>221</v>
      </c>
      <c r="D26" s="183" t="s">
        <v>222</v>
      </c>
      <c r="E26" s="183"/>
      <c r="F26" s="183" t="s">
        <v>223</v>
      </c>
      <c r="G26" s="183" t="s">
        <v>224</v>
      </c>
      <c r="H26" s="183">
        <v>2874</v>
      </c>
      <c r="I26" s="183" t="s">
        <v>225</v>
      </c>
      <c r="J26" s="183">
        <v>1997</v>
      </c>
      <c r="K26" s="183">
        <v>49703</v>
      </c>
      <c r="L26" s="188">
        <v>69300</v>
      </c>
      <c r="M26" s="185" t="s">
        <v>509</v>
      </c>
      <c r="N26" s="183" t="s">
        <v>510</v>
      </c>
      <c r="O26" s="185" t="s">
        <v>509</v>
      </c>
      <c r="P26" s="183" t="s">
        <v>510</v>
      </c>
      <c r="Q26" s="184" t="s">
        <v>189</v>
      </c>
    </row>
    <row r="27" spans="1:17" ht="31.5">
      <c r="A27" s="183"/>
      <c r="B27" s="183" t="s">
        <v>394</v>
      </c>
      <c r="C27" s="183" t="s">
        <v>395</v>
      </c>
      <c r="D27" s="183"/>
      <c r="E27" s="183"/>
      <c r="F27" s="183"/>
      <c r="G27" s="183"/>
      <c r="H27" s="183"/>
      <c r="I27" s="183"/>
      <c r="J27" s="183"/>
      <c r="K27" s="183"/>
      <c r="L27" s="188">
        <v>9300</v>
      </c>
      <c r="M27" s="185" t="s">
        <v>523</v>
      </c>
      <c r="N27" s="183" t="s">
        <v>325</v>
      </c>
      <c r="O27" s="185" t="s">
        <v>509</v>
      </c>
      <c r="P27" s="183" t="s">
        <v>510</v>
      </c>
      <c r="Q27" s="184"/>
    </row>
    <row r="28" spans="1:17" ht="21">
      <c r="A28" s="183">
        <v>12</v>
      </c>
      <c r="B28" s="183" t="s">
        <v>226</v>
      </c>
      <c r="C28" s="183" t="s">
        <v>227</v>
      </c>
      <c r="D28" s="183">
        <v>629836</v>
      </c>
      <c r="E28" s="183"/>
      <c r="F28" s="183" t="s">
        <v>228</v>
      </c>
      <c r="G28" s="183" t="s">
        <v>229</v>
      </c>
      <c r="H28" s="183">
        <v>2502</v>
      </c>
      <c r="I28" s="183" t="s">
        <v>230</v>
      </c>
      <c r="J28" s="183">
        <v>1988</v>
      </c>
      <c r="K28" s="183">
        <v>2370</v>
      </c>
      <c r="L28" s="188">
        <v>7500</v>
      </c>
      <c r="M28" s="185" t="s">
        <v>487</v>
      </c>
      <c r="N28" s="183" t="s">
        <v>488</v>
      </c>
      <c r="O28" s="185" t="s">
        <v>487</v>
      </c>
      <c r="P28" s="183" t="s">
        <v>488</v>
      </c>
      <c r="Q28" s="184" t="s">
        <v>189</v>
      </c>
    </row>
    <row r="29" spans="1:17" ht="21">
      <c r="A29" s="183">
        <v>13</v>
      </c>
      <c r="B29" s="183" t="s">
        <v>226</v>
      </c>
      <c r="C29" s="183">
        <v>3512</v>
      </c>
      <c r="D29" s="183">
        <v>76597</v>
      </c>
      <c r="E29" s="183"/>
      <c r="F29" s="183" t="s">
        <v>231</v>
      </c>
      <c r="G29" s="183" t="s">
        <v>229</v>
      </c>
      <c r="H29" s="183">
        <v>2502</v>
      </c>
      <c r="I29" s="183" t="s">
        <v>230</v>
      </c>
      <c r="J29" s="183">
        <v>1994</v>
      </c>
      <c r="K29" s="183">
        <v>3897</v>
      </c>
      <c r="L29" s="188">
        <v>14450</v>
      </c>
      <c r="M29" s="185" t="s">
        <v>487</v>
      </c>
      <c r="N29" s="183" t="s">
        <v>488</v>
      </c>
      <c r="O29" s="185" t="s">
        <v>487</v>
      </c>
      <c r="P29" s="183" t="s">
        <v>488</v>
      </c>
      <c r="Q29" s="184" t="s">
        <v>189</v>
      </c>
    </row>
    <row r="30" spans="1:17" ht="21">
      <c r="A30" s="183">
        <v>14</v>
      </c>
      <c r="B30" s="183" t="s">
        <v>226</v>
      </c>
      <c r="C30" s="183" t="s">
        <v>232</v>
      </c>
      <c r="D30" s="183">
        <v>495598</v>
      </c>
      <c r="E30" s="183"/>
      <c r="F30" s="183" t="s">
        <v>233</v>
      </c>
      <c r="G30" s="183" t="s">
        <v>229</v>
      </c>
      <c r="H30" s="183">
        <v>3120</v>
      </c>
      <c r="I30" s="183" t="s">
        <v>230</v>
      </c>
      <c r="J30" s="183">
        <v>1984</v>
      </c>
      <c r="K30" s="183">
        <v>7393</v>
      </c>
      <c r="L30" s="188">
        <v>7300</v>
      </c>
      <c r="M30" s="185" t="s">
        <v>487</v>
      </c>
      <c r="N30" s="183" t="s">
        <v>488</v>
      </c>
      <c r="O30" s="185" t="s">
        <v>487</v>
      </c>
      <c r="P30" s="183" t="s">
        <v>488</v>
      </c>
      <c r="Q30" s="184" t="s">
        <v>189</v>
      </c>
    </row>
    <row r="31" spans="1:17" ht="21">
      <c r="A31" s="183">
        <v>15</v>
      </c>
      <c r="B31" s="183" t="s">
        <v>234</v>
      </c>
      <c r="C31" s="183"/>
      <c r="D31" s="183"/>
      <c r="E31" s="183"/>
      <c r="F31" s="183"/>
      <c r="G31" s="183" t="s">
        <v>235</v>
      </c>
      <c r="H31" s="183" t="s">
        <v>325</v>
      </c>
      <c r="I31" s="183" t="s">
        <v>230</v>
      </c>
      <c r="J31" s="183">
        <v>1976</v>
      </c>
      <c r="K31" s="183">
        <v>1961</v>
      </c>
      <c r="L31" s="188" t="s">
        <v>325</v>
      </c>
      <c r="M31" s="185" t="s">
        <v>487</v>
      </c>
      <c r="N31" s="183" t="s">
        <v>488</v>
      </c>
      <c r="O31" s="183" t="s">
        <v>325</v>
      </c>
      <c r="P31" s="183" t="s">
        <v>325</v>
      </c>
      <c r="Q31" s="184" t="s">
        <v>189</v>
      </c>
    </row>
    <row r="32" spans="1:17" ht="21">
      <c r="A32" s="183">
        <v>16</v>
      </c>
      <c r="B32" s="183" t="s">
        <v>236</v>
      </c>
      <c r="C32" s="183"/>
      <c r="D32" s="183" t="s">
        <v>237</v>
      </c>
      <c r="E32" s="183"/>
      <c r="F32" s="183" t="s">
        <v>328</v>
      </c>
      <c r="G32" s="183" t="s">
        <v>238</v>
      </c>
      <c r="H32" s="183" t="s">
        <v>325</v>
      </c>
      <c r="I32" s="183" t="s">
        <v>325</v>
      </c>
      <c r="J32" s="183">
        <v>1989</v>
      </c>
      <c r="K32" s="183" t="s">
        <v>325</v>
      </c>
      <c r="L32" s="188" t="s">
        <v>325</v>
      </c>
      <c r="M32" s="185" t="s">
        <v>511</v>
      </c>
      <c r="N32" s="183" t="s">
        <v>512</v>
      </c>
      <c r="O32" s="183" t="s">
        <v>325</v>
      </c>
      <c r="P32" s="183" t="s">
        <v>325</v>
      </c>
      <c r="Q32" s="184" t="s">
        <v>189</v>
      </c>
    </row>
    <row r="33" spans="1:17" ht="21">
      <c r="A33" s="183">
        <v>17</v>
      </c>
      <c r="B33" s="183" t="s">
        <v>239</v>
      </c>
      <c r="C33" s="183" t="s">
        <v>240</v>
      </c>
      <c r="D33" s="183">
        <v>916001603</v>
      </c>
      <c r="E33" s="183"/>
      <c r="F33" s="183" t="s">
        <v>241</v>
      </c>
      <c r="G33" s="183" t="s">
        <v>242</v>
      </c>
      <c r="H33" s="183" t="s">
        <v>325</v>
      </c>
      <c r="I33" s="183" t="s">
        <v>325</v>
      </c>
      <c r="J33" s="183">
        <v>1980</v>
      </c>
      <c r="K33" s="183" t="s">
        <v>325</v>
      </c>
      <c r="L33" s="188" t="s">
        <v>325</v>
      </c>
      <c r="M33" s="183" t="s">
        <v>513</v>
      </c>
      <c r="N33" s="183" t="s">
        <v>514</v>
      </c>
      <c r="O33" s="183" t="s">
        <v>325</v>
      </c>
      <c r="P33" s="183" t="s">
        <v>325</v>
      </c>
      <c r="Q33" s="184" t="s">
        <v>189</v>
      </c>
    </row>
    <row r="34" spans="1:17" ht="31.5">
      <c r="A34" s="183">
        <v>18</v>
      </c>
      <c r="B34" s="183" t="s">
        <v>183</v>
      </c>
      <c r="C34" s="183" t="s">
        <v>396</v>
      </c>
      <c r="D34" s="183" t="s">
        <v>397</v>
      </c>
      <c r="E34" s="183"/>
      <c r="F34" s="183" t="s">
        <v>398</v>
      </c>
      <c r="G34" s="183" t="s">
        <v>187</v>
      </c>
      <c r="H34" s="183">
        <v>11967</v>
      </c>
      <c r="I34" s="183" t="s">
        <v>399</v>
      </c>
      <c r="J34" s="183">
        <v>1997</v>
      </c>
      <c r="K34" s="183">
        <v>874924</v>
      </c>
      <c r="L34" s="196">
        <v>152000</v>
      </c>
      <c r="M34" s="183" t="s">
        <v>499</v>
      </c>
      <c r="N34" s="183" t="s">
        <v>500</v>
      </c>
      <c r="O34" s="183" t="s">
        <v>499</v>
      </c>
      <c r="P34" s="183" t="s">
        <v>500</v>
      </c>
      <c r="Q34" s="184" t="s">
        <v>189</v>
      </c>
    </row>
    <row r="35" spans="1:17" ht="21">
      <c r="A35" s="183">
        <v>19</v>
      </c>
      <c r="B35" s="185" t="s">
        <v>389</v>
      </c>
      <c r="C35" s="183" t="s">
        <v>400</v>
      </c>
      <c r="D35" s="183" t="s">
        <v>401</v>
      </c>
      <c r="E35" s="183"/>
      <c r="F35" s="183" t="s">
        <v>402</v>
      </c>
      <c r="G35" s="183" t="s">
        <v>243</v>
      </c>
      <c r="H35" s="183">
        <v>2151</v>
      </c>
      <c r="I35" s="183" t="s">
        <v>403</v>
      </c>
      <c r="J35" s="183">
        <v>2003</v>
      </c>
      <c r="K35" s="183">
        <v>136869</v>
      </c>
      <c r="L35" s="196">
        <v>34400</v>
      </c>
      <c r="M35" s="183" t="s">
        <v>515</v>
      </c>
      <c r="N35" s="183" t="s">
        <v>516</v>
      </c>
      <c r="O35" s="183" t="s">
        <v>515</v>
      </c>
      <c r="P35" s="183" t="s">
        <v>516</v>
      </c>
      <c r="Q35" s="184" t="s">
        <v>189</v>
      </c>
    </row>
    <row r="36" spans="1:17" ht="21">
      <c r="A36" s="183">
        <v>20</v>
      </c>
      <c r="B36" s="185" t="s">
        <v>404</v>
      </c>
      <c r="C36" s="183" t="s">
        <v>405</v>
      </c>
      <c r="D36" s="183" t="s">
        <v>406</v>
      </c>
      <c r="E36" s="183"/>
      <c r="F36" s="183" t="s">
        <v>407</v>
      </c>
      <c r="G36" s="183" t="s">
        <v>242</v>
      </c>
      <c r="H36" s="183"/>
      <c r="I36" s="183"/>
      <c r="J36" s="183">
        <v>2007</v>
      </c>
      <c r="K36" s="183"/>
      <c r="L36" s="196">
        <v>18000</v>
      </c>
      <c r="M36" s="183" t="s">
        <v>503</v>
      </c>
      <c r="N36" s="183" t="s">
        <v>504</v>
      </c>
      <c r="O36" s="183" t="s">
        <v>503</v>
      </c>
      <c r="P36" s="183" t="s">
        <v>504</v>
      </c>
      <c r="Q36" s="184" t="s">
        <v>189</v>
      </c>
    </row>
    <row r="37" spans="1:17" ht="31.5">
      <c r="A37" s="183">
        <v>21</v>
      </c>
      <c r="B37" s="185" t="s">
        <v>408</v>
      </c>
      <c r="C37" s="183">
        <v>820</v>
      </c>
      <c r="D37" s="183" t="s">
        <v>409</v>
      </c>
      <c r="E37" s="183"/>
      <c r="F37" s="183"/>
      <c r="G37" s="183" t="s">
        <v>410</v>
      </c>
      <c r="H37" s="183"/>
      <c r="I37" s="183"/>
      <c r="J37" s="183">
        <v>2008</v>
      </c>
      <c r="K37" s="183"/>
      <c r="L37" s="196">
        <v>141300</v>
      </c>
      <c r="M37" s="183" t="s">
        <v>517</v>
      </c>
      <c r="N37" s="183" t="s">
        <v>518</v>
      </c>
      <c r="O37" s="183" t="s">
        <v>517</v>
      </c>
      <c r="P37" s="183" t="s">
        <v>518</v>
      </c>
      <c r="Q37" s="184" t="s">
        <v>189</v>
      </c>
    </row>
    <row r="38" spans="1:17" ht="21">
      <c r="A38" s="183">
        <v>22</v>
      </c>
      <c r="B38" s="183" t="s">
        <v>425</v>
      </c>
      <c r="C38" s="183" t="s">
        <v>426</v>
      </c>
      <c r="D38" s="183" t="s">
        <v>427</v>
      </c>
      <c r="E38" s="183"/>
      <c r="F38" s="183" t="s">
        <v>428</v>
      </c>
      <c r="G38" s="183" t="s">
        <v>157</v>
      </c>
      <c r="H38" s="183">
        <v>1488</v>
      </c>
      <c r="I38" s="183">
        <v>5</v>
      </c>
      <c r="J38" s="183">
        <v>1999</v>
      </c>
      <c r="K38" s="183"/>
      <c r="L38" s="196">
        <v>10870</v>
      </c>
      <c r="M38" s="183" t="s">
        <v>509</v>
      </c>
      <c r="N38" s="183" t="s">
        <v>510</v>
      </c>
      <c r="O38" s="183" t="s">
        <v>509</v>
      </c>
      <c r="P38" s="183" t="s">
        <v>510</v>
      </c>
      <c r="Q38" s="183"/>
    </row>
    <row r="39" spans="1:17" ht="31.5">
      <c r="A39" s="183">
        <v>23</v>
      </c>
      <c r="B39" s="183" t="s">
        <v>429</v>
      </c>
      <c r="C39" s="183" t="s">
        <v>430</v>
      </c>
      <c r="D39" s="183" t="s">
        <v>431</v>
      </c>
      <c r="E39" s="183"/>
      <c r="F39" s="183" t="s">
        <v>432</v>
      </c>
      <c r="G39" s="183" t="s">
        <v>157</v>
      </c>
      <c r="H39" s="183">
        <v>1896</v>
      </c>
      <c r="I39" s="183" t="s">
        <v>433</v>
      </c>
      <c r="J39" s="183">
        <v>2008</v>
      </c>
      <c r="K39" s="183"/>
      <c r="L39" s="196">
        <v>52700</v>
      </c>
      <c r="M39" s="183" t="s">
        <v>519</v>
      </c>
      <c r="N39" s="183" t="s">
        <v>520</v>
      </c>
      <c r="O39" s="183" t="s">
        <v>519</v>
      </c>
      <c r="P39" s="183" t="s">
        <v>520</v>
      </c>
      <c r="Q39" s="183"/>
    </row>
    <row r="40" spans="1:17" ht="26.25" customHeight="1">
      <c r="A40" s="198">
        <v>24</v>
      </c>
      <c r="B40" s="198" t="s">
        <v>483</v>
      </c>
      <c r="C40" s="198" t="s">
        <v>484</v>
      </c>
      <c r="D40" s="198" t="s">
        <v>485</v>
      </c>
      <c r="E40" s="198"/>
      <c r="F40" s="198" t="s">
        <v>485</v>
      </c>
      <c r="G40" s="199" t="s">
        <v>486</v>
      </c>
      <c r="H40" s="198"/>
      <c r="I40" s="198"/>
      <c r="J40" s="198">
        <v>2009</v>
      </c>
      <c r="K40" s="198"/>
      <c r="L40" s="200">
        <v>24400</v>
      </c>
      <c r="M40" s="198" t="s">
        <v>325</v>
      </c>
      <c r="N40" s="198" t="s">
        <v>325</v>
      </c>
      <c r="O40" s="183" t="s">
        <v>521</v>
      </c>
      <c r="P40" s="183" t="s">
        <v>522</v>
      </c>
      <c r="Q40" s="198"/>
    </row>
  </sheetData>
  <mergeCells count="14">
    <mergeCell ref="Q1:Q3"/>
    <mergeCell ref="A2:M2"/>
    <mergeCell ref="A3:A5"/>
    <mergeCell ref="B3:B5"/>
    <mergeCell ref="D3:D5"/>
    <mergeCell ref="E3:E5"/>
    <mergeCell ref="F3:F5"/>
    <mergeCell ref="G3:G5"/>
    <mergeCell ref="M3:N3"/>
    <mergeCell ref="O3:P3"/>
    <mergeCell ref="B6:E6"/>
    <mergeCell ref="B15:F15"/>
    <mergeCell ref="M4:N4"/>
    <mergeCell ref="O4:P4"/>
  </mergeCells>
  <printOptions/>
  <pageMargins left="0.75" right="0.75" top="1" bottom="0.44" header="0.5" footer="0.5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G14" sqref="G14"/>
    </sheetView>
  </sheetViews>
  <sheetFormatPr defaultColWidth="9.140625" defaultRowHeight="12.75"/>
  <sheetData>
    <row r="1" ht="13.5" thickBot="1">
      <c r="A1" s="195" t="s">
        <v>423</v>
      </c>
    </row>
    <row r="2" spans="1:6" ht="13.5" thickBot="1">
      <c r="A2" s="168" t="s">
        <v>361</v>
      </c>
      <c r="B2" s="169"/>
      <c r="C2" s="170"/>
      <c r="D2" s="170"/>
      <c r="E2" s="170"/>
      <c r="F2" s="171"/>
    </row>
    <row r="3" spans="1:6" ht="12.75">
      <c r="A3" s="248" t="s">
        <v>362</v>
      </c>
      <c r="B3" s="249"/>
      <c r="C3" s="250"/>
      <c r="D3" s="251" t="s">
        <v>363</v>
      </c>
      <c r="E3" s="252"/>
      <c r="F3" s="253"/>
    </row>
    <row r="4" spans="1:6" ht="12.75">
      <c r="A4" s="254" t="s">
        <v>364</v>
      </c>
      <c r="B4" s="254"/>
      <c r="C4" s="254"/>
      <c r="D4" s="255">
        <v>18.958</v>
      </c>
      <c r="E4" s="256"/>
      <c r="F4" s="257"/>
    </row>
    <row r="5" spans="1:6" ht="12.75">
      <c r="A5" s="254" t="s">
        <v>365</v>
      </c>
      <c r="B5" s="254"/>
      <c r="C5" s="254"/>
      <c r="D5" s="255">
        <v>5.276</v>
      </c>
      <c r="E5" s="256"/>
      <c r="F5" s="257"/>
    </row>
    <row r="6" spans="1:6" ht="13.5" thickBot="1">
      <c r="A6" s="254" t="s">
        <v>449</v>
      </c>
      <c r="B6" s="254"/>
      <c r="C6" s="254"/>
      <c r="D6" s="255">
        <v>82.278</v>
      </c>
      <c r="E6" s="256"/>
      <c r="F6" s="257"/>
    </row>
    <row r="7" spans="1:6" ht="13.5" thickBot="1">
      <c r="A7" s="260" t="s">
        <v>80</v>
      </c>
      <c r="B7" s="261"/>
      <c r="C7" s="261"/>
      <c r="D7" s="262">
        <f>SUM(D4:F6)</f>
        <v>106.512</v>
      </c>
      <c r="E7" s="263"/>
      <c r="F7" s="264"/>
    </row>
    <row r="8" spans="1:6" ht="12.75">
      <c r="A8" s="258"/>
      <c r="B8" s="258"/>
      <c r="C8" s="258"/>
      <c r="D8" s="259"/>
      <c r="E8" s="259"/>
      <c r="F8" s="259"/>
    </row>
  </sheetData>
  <mergeCells count="12">
    <mergeCell ref="A8:C8"/>
    <mergeCell ref="D8:F8"/>
    <mergeCell ref="A7:C7"/>
    <mergeCell ref="D7:F7"/>
    <mergeCell ref="A5:C5"/>
    <mergeCell ref="D5:F5"/>
    <mergeCell ref="A6:C6"/>
    <mergeCell ref="D6:F6"/>
    <mergeCell ref="A3:C3"/>
    <mergeCell ref="D3:F3"/>
    <mergeCell ref="A4:C4"/>
    <mergeCell ref="D4:F4"/>
  </mergeCells>
  <printOptions/>
  <pageMargins left="0.75" right="0.75" top="1" bottom="1" header="0.5" footer="0.5"/>
  <pageSetup horizontalDpi="525" verticalDpi="52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Maximus Broker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Maximus Broker</dc:creator>
  <cp:keywords/>
  <dc:description/>
  <cp:lastModifiedBy>Maximus-Broker</cp:lastModifiedBy>
  <cp:lastPrinted>2009-07-07T13:54:26Z</cp:lastPrinted>
  <dcterms:created xsi:type="dcterms:W3CDTF">2007-04-17T11:45:37Z</dcterms:created>
  <dcterms:modified xsi:type="dcterms:W3CDTF">2009-08-03T06:12:07Z</dcterms:modified>
  <cp:category/>
  <cp:version/>
  <cp:contentType/>
  <cp:contentStatus/>
</cp:coreProperties>
</file>