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<sst xmlns="http://schemas.openxmlformats.org/spreadsheetml/2006/main" count="120" uniqueCount="65">
  <si>
    <t xml:space="preserve">                                                                                                    Załącznik Nr 1a</t>
  </si>
  <si>
    <t xml:space="preserve">                                                                                                    do Zarządzenia Nr 46/2007</t>
  </si>
  <si>
    <t xml:space="preserve">                                                                                                    Wójta Gminy Kleszczewo</t>
  </si>
  <si>
    <t xml:space="preserve">                                                                                                    z dnia 31 grudnia 2007r.</t>
  </si>
  <si>
    <t xml:space="preserve">Zmiana  planu  dochodów związanych z realizacją zadań z zakresu administracji rządowej zleconej gminie i innych zadań zleconych ustawami w 2007r. </t>
  </si>
  <si>
    <t>(zmiana załącznika Nr 1a  do Uchwały Nr III/13/2006 Rady Gminy Kleszczewo  z dnia 28 grudnia 2006r.)</t>
  </si>
  <si>
    <t>Dział</t>
  </si>
  <si>
    <t>Roz-dział</t>
  </si>
  <si>
    <t>Para-graf</t>
  </si>
  <si>
    <t>Nazwa</t>
  </si>
  <si>
    <t>Plan</t>
  </si>
  <si>
    <t>Zmiana planu</t>
  </si>
  <si>
    <t xml:space="preserve">Plan </t>
  </si>
  <si>
    <t>Pomoc społeczna</t>
  </si>
  <si>
    <t>Świadczenia rodzinne, zaliczka alimentacyjna  oraz składki na ubezpieczenia emerytalne i rentowe z ubezpieczenia społecznego</t>
  </si>
  <si>
    <t>Dotacje celowe otrzymane z budżetu państwa na realizację zadań bieżących z zakresu administracji rządowej oraz innych zadań zleconych gminie (związkom gmin) ustawami</t>
  </si>
  <si>
    <t>Ogółem</t>
  </si>
  <si>
    <t xml:space="preserve">                  Zastępca Wójta Gminy</t>
  </si>
  <si>
    <t xml:space="preserve">            mgr inż. Genowefa Przepióra</t>
  </si>
  <si>
    <t xml:space="preserve">                                                                                                   Załącznik Nr 2a</t>
  </si>
  <si>
    <t xml:space="preserve">                                                                                                  do Zarządzenia Nr 46/2007</t>
  </si>
  <si>
    <t xml:space="preserve">                                                                                                  Wójta Gminy Kleszczewo</t>
  </si>
  <si>
    <t xml:space="preserve">                                                                                                   z dnia 31 grudnia 2007r.</t>
  </si>
  <si>
    <t xml:space="preserve">Zmiana  planu  wydatków związanych z realizacją zadań z zakresu administracji rządowej zleconej gminie i innych zadań zleconych ustawami w 2007r. </t>
  </si>
  <si>
    <t>(zmiana załącznika Nr 2a  do Uchwały Nr III/13/2006 Rady Gminy Kleszczewo  z dnia 28 grudnia 2006r.)</t>
  </si>
  <si>
    <t>w złotych</t>
  </si>
  <si>
    <t>010</t>
  </si>
  <si>
    <t>Rolnictwo i łowiectwo</t>
  </si>
  <si>
    <t>01095</t>
  </si>
  <si>
    <t>Pozostała działalność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</si>
  <si>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</si>
  <si>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</si>
  <si>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</si>
  <si>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</si>
  <si>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</si>
  <si>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Zakup materiałów papierniczych do sprzętu drukarskiego i urządzeń kserograficznych</t>
  </si>
  <si>
    <t>Różne opłaty i składki</t>
  </si>
  <si>
    <t>Administracja publiczna</t>
  </si>
  <si>
    <t>Urzędy wojewódzkie</t>
  </si>
  <si>
    <t>Podróże służbowe krajowe</t>
  </si>
  <si>
    <t>Urzędy naczelnych organów władzy państwowej, kontroli i ochrony prawa oraz sądownictwa</t>
  </si>
  <si>
    <t>Urzędy naczelnych organów władzy państwowej, kontroli i ochrony prawa</t>
  </si>
  <si>
    <t>4300</t>
  </si>
  <si>
    <t>Wybory do Sejmu i Senatu</t>
  </si>
  <si>
    <t xml:space="preserve">Różne wydatki na rzecz osób fizycznych </t>
  </si>
  <si>
    <t>Wynagrodzenia bezosobowe</t>
  </si>
  <si>
    <t>Zakup usług dostępu do sieci Internet</t>
  </si>
  <si>
    <t>Opłata z tytułu zakupu usług telekomunikacyjnych telefonii stacjinarnej</t>
  </si>
  <si>
    <t xml:space="preserve">Szkolenia pracowników niebędących członkami korpusu służby cywilnej </t>
  </si>
  <si>
    <t>Zakup akcesoriów komputerowych, w tym programów i licencji</t>
  </si>
  <si>
    <t>Bezpieczeństwo publiczne i ochrona przeciwpożarowa</t>
  </si>
  <si>
    <t>Obrona cywilna</t>
  </si>
  <si>
    <t>4210</t>
  </si>
  <si>
    <t>Świadczenia społeczne</t>
  </si>
  <si>
    <t>Zakup energii</t>
  </si>
  <si>
    <t>Opłaty z tytułu zakupu usług telekomunikacyjnych telefonii stacjonarnej</t>
  </si>
  <si>
    <t>Odpisy na zakładowy fundusz świadczeń socjalnych</t>
  </si>
  <si>
    <t>Szkolenia pracowników niebędących członkami korpusu służby cywilnej</t>
  </si>
  <si>
    <t>Składki na ubezpieczenie zdrowotne opłacane za osoby pobierające niektóre świadczenia z pomocy społecznej oraz niektóre świadczenia rodzinne</t>
  </si>
  <si>
    <t>4130</t>
  </si>
  <si>
    <t>Składki na ubezpieczenie zdrowotne</t>
  </si>
  <si>
    <t>Zasiłki i pomoc w naturze oraz składki na ubezpieczenia emerytalne i rentowe</t>
  </si>
  <si>
    <t>Usuwanie skutków klęsk żywiołowych</t>
  </si>
  <si>
    <t xml:space="preserve">    Zastępca Wójta Gminy</t>
  </si>
  <si>
    <t>mgr inż. Genowefa Przepióra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</si>
</sst>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b/>
      <sz val="9"/>
      <name val="Arial CE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 CE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 vertical="top"/>
    </xf>
    <xf numFmtId="49" fontId="7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top"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0" fontId="0" fillId="0" borderId="4" xfId="0" applyBorder="1" applyAlignment="1">
      <alignment/>
    </xf>
    <xf numFmtId="3" fontId="8" fillId="0" borderId="1" xfId="0" applyNumberFormat="1" applyFont="1" applyBorder="1" applyAlignment="1">
      <alignment vertical="top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0" fontId="8" fillId="0" borderId="5" xfId="0" applyFont="1" applyFill="1" applyBorder="1" applyAlignment="1">
      <alignment vertical="top"/>
    </xf>
    <xf numFmtId="3" fontId="8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49" fontId="7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workbookViewId="0" topLeftCell="A84">
      <selection activeCell="D90" sqref="D90"/>
    </sheetView>
  </sheetViews>
  <sheetFormatPr defaultColWidth="9.140625" defaultRowHeight="12.75"/>
  <cols>
    <col min="4" max="4" width="53.00390625" style="0" customWidth="1"/>
    <col min="5" max="14" width="0" style="0" hidden="1" customWidth="1"/>
    <col min="15" max="15" width="12.57421875" style="0" customWidth="1"/>
    <col min="17" max="17" width="16.8515625" style="0" customWidth="1"/>
  </cols>
  <sheetData>
    <row r="1" spans="4:17" ht="15.75"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4:17" ht="15.75">
      <c r="D2" s="1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17" ht="15.75">
      <c r="B3" s="4"/>
      <c r="D3" s="1" t="s">
        <v>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17" ht="15.75">
      <c r="D4" s="1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4:17" ht="15.75">
      <c r="D5" s="5"/>
      <c r="L5" s="3"/>
      <c r="M5" s="3"/>
      <c r="O5" s="3"/>
      <c r="Q5" s="3"/>
    </row>
    <row r="6" spans="1:17" ht="15.75">
      <c r="A6" s="6" t="s">
        <v>4</v>
      </c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2"/>
      <c r="Q6" s="2"/>
    </row>
    <row r="7" spans="1:17" ht="15.75">
      <c r="A7" s="8"/>
      <c r="B7" s="8"/>
      <c r="C7" s="8"/>
      <c r="D7" s="8"/>
      <c r="E7" s="8"/>
      <c r="F7" s="9"/>
      <c r="G7" s="9"/>
      <c r="H7" s="9"/>
      <c r="I7" s="9"/>
      <c r="K7" s="9"/>
      <c r="L7" s="3"/>
      <c r="M7" s="10"/>
      <c r="O7" s="10"/>
      <c r="Q7" s="10"/>
    </row>
    <row r="8" spans="1:17" ht="12.75">
      <c r="A8" s="11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7"/>
      <c r="M8" s="7"/>
      <c r="N8" s="7"/>
      <c r="O8" s="7"/>
      <c r="P8" s="2"/>
      <c r="Q8" s="2"/>
    </row>
    <row r="9" spans="12:17" ht="12.75">
      <c r="L9" s="3"/>
      <c r="M9" s="3"/>
      <c r="O9" s="3"/>
      <c r="Q9" s="3"/>
    </row>
    <row r="10" spans="1:17" ht="28.5">
      <c r="A10" s="13" t="s">
        <v>6</v>
      </c>
      <c r="B10" s="14" t="s">
        <v>7</v>
      </c>
      <c r="C10" s="15" t="s">
        <v>8</v>
      </c>
      <c r="D10" s="16" t="s">
        <v>9</v>
      </c>
      <c r="E10" s="17" t="s">
        <v>10</v>
      </c>
      <c r="F10" s="18" t="s">
        <v>11</v>
      </c>
      <c r="G10" s="17" t="s">
        <v>10</v>
      </c>
      <c r="H10" s="18" t="s">
        <v>11</v>
      </c>
      <c r="I10" s="17" t="s">
        <v>10</v>
      </c>
      <c r="J10" s="18" t="s">
        <v>11</v>
      </c>
      <c r="K10" s="17" t="s">
        <v>12</v>
      </c>
      <c r="L10" s="19" t="s">
        <v>11</v>
      </c>
      <c r="M10" s="20" t="s">
        <v>12</v>
      </c>
      <c r="N10" s="20" t="s">
        <v>11</v>
      </c>
      <c r="O10" s="20" t="s">
        <v>12</v>
      </c>
      <c r="P10" s="21" t="s">
        <v>11</v>
      </c>
      <c r="Q10" s="20" t="s">
        <v>12</v>
      </c>
    </row>
    <row r="11" spans="1:17" ht="14.25">
      <c r="A11" s="13">
        <v>852</v>
      </c>
      <c r="B11" s="13"/>
      <c r="C11" s="22"/>
      <c r="D11" s="23" t="s">
        <v>13</v>
      </c>
      <c r="E11" s="24" t="e">
        <f>E12+#REF!+E32</f>
        <v>#REF!</v>
      </c>
      <c r="F11" s="24" t="e">
        <f>F12+#REF!+F32</f>
        <v>#REF!</v>
      </c>
      <c r="G11" s="24" t="e">
        <f>G12+#REF!+G32</f>
        <v>#REF!</v>
      </c>
      <c r="I11" s="24" t="e">
        <f>I12+#REF!+I32</f>
        <v>#REF!</v>
      </c>
      <c r="J11" s="24" t="e">
        <f>J12+#REF!+J32+J34</f>
        <v>#REF!</v>
      </c>
      <c r="K11" s="24" t="e">
        <f>K12+#REF!+K32+K34</f>
        <v>#REF!</v>
      </c>
      <c r="L11" s="24" t="e">
        <f>L12+#REF!+L32+L34</f>
        <v>#REF!</v>
      </c>
      <c r="M11" s="24" t="e">
        <f>M12+#REF!+M32+M34</f>
        <v>#REF!</v>
      </c>
      <c r="O11" s="24">
        <v>1508500</v>
      </c>
      <c r="P11" s="24">
        <f>P12</f>
        <v>-100000</v>
      </c>
      <c r="Q11" s="24">
        <f>O11+P11</f>
        <v>1408500</v>
      </c>
    </row>
    <row r="12" spans="1:17" ht="45">
      <c r="A12" s="25"/>
      <c r="B12" s="26">
        <v>85212</v>
      </c>
      <c r="C12" s="27"/>
      <c r="D12" s="28" t="s">
        <v>14</v>
      </c>
      <c r="E12" s="29">
        <f>SUM(E13:E30)</f>
        <v>0</v>
      </c>
      <c r="F12" s="29">
        <f>SUM(F13:F30)</f>
        <v>0</v>
      </c>
      <c r="G12" s="29">
        <f>SUM(G13:G30)</f>
        <v>0</v>
      </c>
      <c r="I12" s="29">
        <f>SUM(I13:I30)</f>
        <v>0</v>
      </c>
      <c r="J12" s="29">
        <f>SUM(J13:J30)</f>
        <v>0</v>
      </c>
      <c r="K12" s="29">
        <f>SUM(K13:K30)</f>
        <v>0</v>
      </c>
      <c r="L12" s="29">
        <f>SUM(L13:L30)</f>
        <v>0</v>
      </c>
      <c r="M12" s="29">
        <f>SUM(M13:M30)</f>
        <v>0</v>
      </c>
      <c r="O12" s="30">
        <v>1477400</v>
      </c>
      <c r="P12" s="30">
        <v>-100000</v>
      </c>
      <c r="Q12" s="30">
        <f>O12+P12</f>
        <v>1377400</v>
      </c>
    </row>
    <row r="13" spans="1:17" ht="45">
      <c r="A13" s="31"/>
      <c r="B13" s="31"/>
      <c r="C13" s="32">
        <v>2010</v>
      </c>
      <c r="D13" s="33" t="s">
        <v>15</v>
      </c>
      <c r="E13" s="31"/>
      <c r="F13" s="31"/>
      <c r="G13" s="31"/>
      <c r="H13" s="31"/>
      <c r="I13" s="31"/>
      <c r="J13" s="31"/>
      <c r="K13" s="31"/>
      <c r="L13" s="34"/>
      <c r="M13" s="34"/>
      <c r="N13" s="31"/>
      <c r="O13" s="35">
        <v>1477400</v>
      </c>
      <c r="P13" s="35">
        <v>-100000</v>
      </c>
      <c r="Q13" s="35">
        <f>O13+P13</f>
        <v>1377400</v>
      </c>
    </row>
    <row r="14" spans="1:17" ht="12.75">
      <c r="A14" s="31"/>
      <c r="B14" s="31"/>
      <c r="C14" s="31"/>
      <c r="D14" s="36" t="s">
        <v>16</v>
      </c>
      <c r="E14" s="36"/>
      <c r="F14" s="36"/>
      <c r="G14" s="36"/>
      <c r="H14" s="36"/>
      <c r="I14" s="36"/>
      <c r="J14" s="36"/>
      <c r="K14" s="36"/>
      <c r="L14" s="37"/>
      <c r="M14" s="37"/>
      <c r="N14" s="36"/>
      <c r="O14" s="37">
        <v>1705162</v>
      </c>
      <c r="P14" s="37">
        <v>-100000</v>
      </c>
      <c r="Q14" s="37">
        <f>O14+P14</f>
        <v>1605162</v>
      </c>
    </row>
    <row r="15" spans="12:17" ht="12.75">
      <c r="L15" s="3"/>
      <c r="M15" s="3"/>
      <c r="O15" s="3"/>
      <c r="Q15" s="3"/>
    </row>
    <row r="16" spans="12:17" ht="12.75">
      <c r="L16" s="3"/>
      <c r="M16" s="3"/>
      <c r="O16" s="3"/>
      <c r="Q16" s="3"/>
    </row>
    <row r="17" spans="12:17" ht="12.75">
      <c r="L17" s="3"/>
      <c r="M17" s="3"/>
      <c r="O17" s="3"/>
      <c r="Q17" s="3"/>
    </row>
    <row r="18" spans="12:17" ht="12.75">
      <c r="L18" s="3"/>
      <c r="M18" s="3"/>
      <c r="O18" s="38" t="s">
        <v>17</v>
      </c>
      <c r="P18" s="39"/>
      <c r="Q18" s="38"/>
    </row>
    <row r="19" spans="12:17" ht="12.75">
      <c r="L19" s="3"/>
      <c r="M19" s="3"/>
      <c r="O19" s="38"/>
      <c r="P19" s="39"/>
      <c r="Q19" s="38"/>
    </row>
    <row r="20" spans="12:17" ht="12.75">
      <c r="L20" s="3"/>
      <c r="M20" s="3"/>
      <c r="O20" s="38"/>
      <c r="P20" s="39"/>
      <c r="Q20" s="38"/>
    </row>
    <row r="21" spans="12:17" ht="12.75">
      <c r="L21" s="3"/>
      <c r="M21" s="3"/>
      <c r="O21" s="38" t="s">
        <v>18</v>
      </c>
      <c r="P21" s="39"/>
      <c r="Q21" s="38"/>
    </row>
    <row r="22" spans="12:17" ht="12.75">
      <c r="L22" s="3"/>
      <c r="M22" s="3"/>
      <c r="O22" s="38"/>
      <c r="P22" s="39"/>
      <c r="Q22" s="38"/>
    </row>
    <row r="23" spans="12:17" ht="12.75">
      <c r="L23" s="3"/>
      <c r="M23" s="3"/>
      <c r="O23" s="38"/>
      <c r="P23" s="39"/>
      <c r="Q23" s="38"/>
    </row>
    <row r="24" spans="12:17" ht="12.75">
      <c r="L24" s="3"/>
      <c r="M24" s="3"/>
      <c r="O24" s="38"/>
      <c r="P24" s="39"/>
      <c r="Q24" s="38"/>
    </row>
    <row r="25" spans="12:17" ht="12.75">
      <c r="L25" s="3"/>
      <c r="M25" s="3"/>
      <c r="O25" s="38"/>
      <c r="P25" s="39"/>
      <c r="Q25" s="38"/>
    </row>
    <row r="26" spans="12:17" ht="12.75">
      <c r="L26" s="3"/>
      <c r="M26" s="3"/>
      <c r="O26" s="38"/>
      <c r="P26" s="39"/>
      <c r="Q26" s="38"/>
    </row>
    <row r="27" spans="12:17" ht="12.75">
      <c r="L27" s="3"/>
      <c r="M27" s="3"/>
      <c r="O27" s="38"/>
      <c r="P27" s="39"/>
      <c r="Q27" s="38"/>
    </row>
    <row r="28" spans="12:17" ht="12.75">
      <c r="L28" s="3"/>
      <c r="M28" s="3"/>
      <c r="O28" s="38"/>
      <c r="P28" s="39"/>
      <c r="Q28" s="38"/>
    </row>
    <row r="29" spans="12:17" ht="12.75">
      <c r="L29" s="3"/>
      <c r="M29" s="3"/>
      <c r="O29" s="38"/>
      <c r="P29" s="39"/>
      <c r="Q29" s="38"/>
    </row>
    <row r="30" spans="12:17" ht="12.75">
      <c r="L30" s="3"/>
      <c r="M30" s="3"/>
      <c r="O30" s="38"/>
      <c r="P30" s="39"/>
      <c r="Q30" s="38"/>
    </row>
    <row r="31" spans="4:17" ht="15.75">
      <c r="D31" s="1" t="s">
        <v>19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4:17" ht="15.75">
      <c r="D32" s="1" t="s">
        <v>20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5.75">
      <c r="B33" s="4"/>
      <c r="D33" s="1" t="s">
        <v>21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4:17" ht="15.75">
      <c r="D34" s="1" t="s">
        <v>22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4:17" ht="15.75">
      <c r="D35" s="5"/>
      <c r="L35" s="3"/>
      <c r="M35" s="3"/>
      <c r="O35" s="3"/>
      <c r="Q35" s="3"/>
    </row>
    <row r="36" spans="1:17" ht="15.75">
      <c r="A36" s="6" t="s">
        <v>23</v>
      </c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2"/>
      <c r="Q36" s="2"/>
    </row>
    <row r="37" spans="1:17" ht="12.75">
      <c r="A37" s="11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7"/>
      <c r="M37" s="7"/>
      <c r="N37" s="7"/>
      <c r="O37" s="7"/>
      <c r="P37" s="2"/>
      <c r="Q37" s="2"/>
    </row>
    <row r="38" spans="12:17" ht="12.75">
      <c r="L38" s="3"/>
      <c r="M38" s="3"/>
      <c r="O38" s="3"/>
      <c r="Q38" s="3" t="s">
        <v>25</v>
      </c>
    </row>
    <row r="39" spans="1:17" ht="28.5">
      <c r="A39" s="13" t="s">
        <v>6</v>
      </c>
      <c r="B39" s="14" t="s">
        <v>7</v>
      </c>
      <c r="C39" s="15" t="s">
        <v>8</v>
      </c>
      <c r="D39" s="16" t="s">
        <v>9</v>
      </c>
      <c r="E39" s="17" t="s">
        <v>10</v>
      </c>
      <c r="F39" s="18" t="s">
        <v>11</v>
      </c>
      <c r="G39" s="17" t="s">
        <v>10</v>
      </c>
      <c r="H39" s="18" t="s">
        <v>11</v>
      </c>
      <c r="I39" s="17" t="s">
        <v>10</v>
      </c>
      <c r="J39" s="18" t="s">
        <v>11</v>
      </c>
      <c r="K39" s="17" t="s">
        <v>12</v>
      </c>
      <c r="L39" s="19" t="s">
        <v>11</v>
      </c>
      <c r="M39" s="20" t="s">
        <v>12</v>
      </c>
      <c r="N39" s="20" t="s">
        <v>11</v>
      </c>
      <c r="O39" s="20" t="s">
        <v>12</v>
      </c>
      <c r="P39" s="21" t="s">
        <v>11</v>
      </c>
      <c r="Q39" s="20" t="s">
        <v>12</v>
      </c>
    </row>
    <row r="40" spans="1:17" ht="14.25" hidden="1">
      <c r="A40" s="40" t="s">
        <v>26</v>
      </c>
      <c r="B40" s="40"/>
      <c r="C40" s="41"/>
      <c r="D40" s="42" t="s">
        <v>27</v>
      </c>
      <c r="E40" s="43">
        <v>0</v>
      </c>
      <c r="F40" s="44"/>
      <c r="G40" s="45"/>
      <c r="H40" s="46">
        <f>H41</f>
        <v>79200</v>
      </c>
      <c r="I40" s="47">
        <f>I41</f>
        <v>79200</v>
      </c>
      <c r="J40" s="31"/>
      <c r="K40" s="47">
        <f>K41</f>
        <v>79200</v>
      </c>
      <c r="L40" s="34"/>
      <c r="M40" s="47">
        <f>M41</f>
        <v>79200</v>
      </c>
      <c r="O40" s="47">
        <f>O41</f>
        <v>79200</v>
      </c>
      <c r="Q40" s="47">
        <f>Q41</f>
        <v>79200</v>
      </c>
    </row>
    <row r="41" spans="1:17" ht="15" hidden="1">
      <c r="A41" s="13"/>
      <c r="B41" s="48" t="s">
        <v>28</v>
      </c>
      <c r="C41" s="49"/>
      <c r="D41" s="33" t="s">
        <v>29</v>
      </c>
      <c r="E41" s="50">
        <v>0</v>
      </c>
      <c r="G41" s="31"/>
      <c r="H41" s="51">
        <f>SUM(H42:H48)</f>
        <v>79200</v>
      </c>
      <c r="I41" s="51">
        <f>SUM(I42:I48)</f>
        <v>79200</v>
      </c>
      <c r="J41" s="31"/>
      <c r="K41" s="51">
        <f>SUM(K42:K48)</f>
        <v>79200</v>
      </c>
      <c r="L41" s="34"/>
      <c r="M41" s="51">
        <f>SUM(M42:M48)</f>
        <v>79200</v>
      </c>
      <c r="O41" s="51">
        <f>SUM(O42:O48)</f>
        <v>79200</v>
      </c>
      <c r="Q41" s="51">
        <f>SUM(Q42:Q48)</f>
        <v>79200</v>
      </c>
    </row>
    <row r="42" spans="1:17" ht="15" hidden="1">
      <c r="A42" s="13"/>
      <c r="B42" s="52"/>
      <c r="C42" s="52">
        <v>4010</v>
      </c>
      <c r="D42" s="53" t="s">
        <v>30</v>
      </c>
      <c r="E42" s="17"/>
      <c r="G42" s="31"/>
      <c r="H42" s="51">
        <v>550</v>
      </c>
      <c r="I42" s="54">
        <f aca="true" t="shared" si="0" ref="I42:I48">E42+H42</f>
        <v>550</v>
      </c>
      <c r="J42" s="31"/>
      <c r="K42" s="55">
        <f>I42+J42</f>
        <v>550</v>
      </c>
      <c r="L42" s="34"/>
      <c r="M42" s="55">
        <f>K42+L42</f>
        <v>550</v>
      </c>
      <c r="O42" s="55">
        <f>M42+N42</f>
        <v>550</v>
      </c>
      <c r="Q42" s="55">
        <f>O42+P42</f>
        <v>550</v>
      </c>
    </row>
    <row r="43" spans="1:17" ht="15" hidden="1">
      <c r="A43" s="13"/>
      <c r="B43" s="52"/>
      <c r="C43" s="52">
        <v>4110</v>
      </c>
      <c r="D43" s="53" t="s">
        <v>31</v>
      </c>
      <c r="E43" s="17"/>
      <c r="G43" s="31"/>
      <c r="H43" s="51">
        <v>94</v>
      </c>
      <c r="I43" s="54">
        <f t="shared" si="0"/>
        <v>94</v>
      </c>
      <c r="J43" s="31"/>
      <c r="K43" s="55">
        <f aca="true" t="shared" si="1" ref="K43:O48">I43+J43</f>
        <v>94</v>
      </c>
      <c r="L43" s="34"/>
      <c r="M43" s="55">
        <f t="shared" si="1"/>
        <v>94</v>
      </c>
      <c r="O43" s="55">
        <f t="shared" si="1"/>
        <v>94</v>
      </c>
      <c r="Q43" s="55">
        <f aca="true" t="shared" si="2" ref="Q43:Q48">O43+P43</f>
        <v>94</v>
      </c>
    </row>
    <row r="44" spans="1:17" ht="15" hidden="1">
      <c r="A44" s="13"/>
      <c r="B44" s="52"/>
      <c r="C44" s="52">
        <v>4120</v>
      </c>
      <c r="D44" s="53" t="s">
        <v>32</v>
      </c>
      <c r="E44" s="17"/>
      <c r="G44" s="31"/>
      <c r="H44" s="51">
        <v>14</v>
      </c>
      <c r="I44" s="54">
        <f t="shared" si="0"/>
        <v>14</v>
      </c>
      <c r="J44" s="31"/>
      <c r="K44" s="55">
        <f t="shared" si="1"/>
        <v>14</v>
      </c>
      <c r="L44" s="34"/>
      <c r="M44" s="55">
        <f t="shared" si="1"/>
        <v>14</v>
      </c>
      <c r="O44" s="55">
        <f t="shared" si="1"/>
        <v>14</v>
      </c>
      <c r="Q44" s="55">
        <f t="shared" si="2"/>
        <v>14</v>
      </c>
    </row>
    <row r="45" spans="1:17" ht="15" hidden="1">
      <c r="A45" s="13"/>
      <c r="B45" s="52"/>
      <c r="C45" s="52">
        <v>4210</v>
      </c>
      <c r="D45" s="53" t="s">
        <v>33</v>
      </c>
      <c r="E45" s="17"/>
      <c r="G45" s="31"/>
      <c r="H45" s="51">
        <v>18</v>
      </c>
      <c r="I45" s="54">
        <f t="shared" si="0"/>
        <v>18</v>
      </c>
      <c r="J45" s="31"/>
      <c r="K45" s="55">
        <f t="shared" si="1"/>
        <v>18</v>
      </c>
      <c r="L45" s="34"/>
      <c r="M45" s="55">
        <f t="shared" si="1"/>
        <v>18</v>
      </c>
      <c r="O45" s="55">
        <f t="shared" si="1"/>
        <v>18</v>
      </c>
      <c r="Q45" s="55">
        <f t="shared" si="2"/>
        <v>18</v>
      </c>
    </row>
    <row r="46" spans="1:17" ht="15" hidden="1">
      <c r="A46" s="13"/>
      <c r="B46" s="52"/>
      <c r="C46" s="52">
        <v>4300</v>
      </c>
      <c r="D46" s="53" t="s">
        <v>34</v>
      </c>
      <c r="E46" s="17"/>
      <c r="G46" s="31"/>
      <c r="H46" s="51">
        <v>862</v>
      </c>
      <c r="I46" s="54">
        <f t="shared" si="0"/>
        <v>862</v>
      </c>
      <c r="J46" s="31"/>
      <c r="K46" s="55">
        <f t="shared" si="1"/>
        <v>862</v>
      </c>
      <c r="L46" s="34"/>
      <c r="M46" s="55">
        <f t="shared" si="1"/>
        <v>862</v>
      </c>
      <c r="O46" s="55">
        <f t="shared" si="1"/>
        <v>862</v>
      </c>
      <c r="Q46" s="55">
        <f t="shared" si="2"/>
        <v>862</v>
      </c>
    </row>
    <row r="47" spans="1:17" ht="30" hidden="1">
      <c r="A47" s="13"/>
      <c r="B47" s="52"/>
      <c r="C47" s="52">
        <v>4740</v>
      </c>
      <c r="D47" s="53" t="s">
        <v>35</v>
      </c>
      <c r="E47" s="17"/>
      <c r="G47" s="31"/>
      <c r="H47" s="56">
        <v>15</v>
      </c>
      <c r="I47" s="54">
        <f t="shared" si="0"/>
        <v>15</v>
      </c>
      <c r="J47" s="31"/>
      <c r="K47" s="55">
        <f t="shared" si="1"/>
        <v>15</v>
      </c>
      <c r="L47" s="34"/>
      <c r="M47" s="55">
        <f t="shared" si="1"/>
        <v>15</v>
      </c>
      <c r="O47" s="55">
        <f t="shared" si="1"/>
        <v>15</v>
      </c>
      <c r="Q47" s="55">
        <f t="shared" si="2"/>
        <v>15</v>
      </c>
    </row>
    <row r="48" spans="1:17" ht="15" hidden="1">
      <c r="A48" s="13"/>
      <c r="B48" s="52"/>
      <c r="C48" s="52">
        <v>4430</v>
      </c>
      <c r="D48" s="53" t="s">
        <v>36</v>
      </c>
      <c r="E48" s="17"/>
      <c r="G48" s="31"/>
      <c r="H48" s="51">
        <v>77647</v>
      </c>
      <c r="I48" s="54">
        <f t="shared" si="0"/>
        <v>77647</v>
      </c>
      <c r="J48" s="31"/>
      <c r="K48" s="55">
        <f t="shared" si="1"/>
        <v>77647</v>
      </c>
      <c r="L48" s="34"/>
      <c r="M48" s="55">
        <f t="shared" si="1"/>
        <v>77647</v>
      </c>
      <c r="O48" s="55">
        <f t="shared" si="1"/>
        <v>77647</v>
      </c>
      <c r="Q48" s="55">
        <f t="shared" si="2"/>
        <v>77647</v>
      </c>
    </row>
    <row r="49" spans="1:17" ht="14.25" hidden="1">
      <c r="A49" s="36">
        <v>750</v>
      </c>
      <c r="B49" s="31"/>
      <c r="C49" s="22"/>
      <c r="D49" s="23" t="s">
        <v>37</v>
      </c>
      <c r="E49" s="24">
        <f>E50</f>
        <v>41200</v>
      </c>
      <c r="F49" s="31"/>
      <c r="G49" s="24">
        <f>G50</f>
        <v>41200</v>
      </c>
      <c r="I49" s="24">
        <f>I50</f>
        <v>41200</v>
      </c>
      <c r="J49" s="31"/>
      <c r="K49" s="24">
        <f>K50</f>
        <v>41200</v>
      </c>
      <c r="L49" s="24">
        <f>L50</f>
        <v>2000</v>
      </c>
      <c r="M49" s="24">
        <f>M50</f>
        <v>43200</v>
      </c>
      <c r="N49" s="24">
        <f>N50</f>
        <v>0</v>
      </c>
      <c r="O49" s="24">
        <f>O50</f>
        <v>43200</v>
      </c>
      <c r="Q49" s="24">
        <f>Q50</f>
        <v>43200</v>
      </c>
    </row>
    <row r="50" spans="1:17" ht="15" hidden="1">
      <c r="A50" s="57"/>
      <c r="B50" s="57">
        <v>75011</v>
      </c>
      <c r="C50" s="31"/>
      <c r="D50" s="33" t="s">
        <v>38</v>
      </c>
      <c r="E50" s="51">
        <f>SUM(E51:E56)</f>
        <v>41200</v>
      </c>
      <c r="F50" s="31"/>
      <c r="G50" s="51">
        <f>SUM(G51:G56)</f>
        <v>41200</v>
      </c>
      <c r="I50" s="51">
        <f>SUM(I51:I56)</f>
        <v>41200</v>
      </c>
      <c r="J50" s="58"/>
      <c r="K50" s="51">
        <f>SUM(K51:K56)</f>
        <v>41200</v>
      </c>
      <c r="L50" s="51">
        <f>SUM(L51:L57)</f>
        <v>2000</v>
      </c>
      <c r="M50" s="51">
        <f>SUM(M51:M57)</f>
        <v>43200</v>
      </c>
      <c r="N50" s="51">
        <f>SUM(N51:N57)</f>
        <v>0</v>
      </c>
      <c r="O50" s="51">
        <f>SUM(O51:O57)</f>
        <v>43200</v>
      </c>
      <c r="Q50" s="51">
        <f>SUM(Q51:Q57)</f>
        <v>43200</v>
      </c>
    </row>
    <row r="51" spans="1:17" ht="15" hidden="1">
      <c r="A51" s="57"/>
      <c r="B51" s="57"/>
      <c r="C51" s="52">
        <v>4010</v>
      </c>
      <c r="D51" s="53" t="s">
        <v>30</v>
      </c>
      <c r="E51" s="59">
        <v>24000</v>
      </c>
      <c r="F51" s="51"/>
      <c r="G51" s="59">
        <v>24000</v>
      </c>
      <c r="H51" s="60"/>
      <c r="I51" s="59">
        <v>24000</v>
      </c>
      <c r="J51" s="61"/>
      <c r="K51" s="59">
        <v>24000</v>
      </c>
      <c r="L51" s="51"/>
      <c r="M51" s="59">
        <v>24000</v>
      </c>
      <c r="N51" s="60"/>
      <c r="O51" s="59">
        <v>24000</v>
      </c>
      <c r="P51" s="60"/>
      <c r="Q51" s="59">
        <v>24000</v>
      </c>
    </row>
    <row r="52" spans="1:17" ht="15" hidden="1">
      <c r="A52" s="57"/>
      <c r="B52" s="57"/>
      <c r="C52" s="52">
        <v>4110</v>
      </c>
      <c r="D52" s="53" t="s">
        <v>31</v>
      </c>
      <c r="E52" s="59">
        <v>4135</v>
      </c>
      <c r="F52" s="51"/>
      <c r="G52" s="59">
        <v>4135</v>
      </c>
      <c r="H52" s="60"/>
      <c r="I52" s="59">
        <v>4135</v>
      </c>
      <c r="J52" s="61"/>
      <c r="K52" s="59">
        <v>4135</v>
      </c>
      <c r="L52" s="51"/>
      <c r="M52" s="59">
        <v>4135</v>
      </c>
      <c r="N52" s="60"/>
      <c r="O52" s="59">
        <v>4135</v>
      </c>
      <c r="P52" s="60"/>
      <c r="Q52" s="59">
        <v>4135</v>
      </c>
    </row>
    <row r="53" spans="1:17" ht="15" hidden="1">
      <c r="A53" s="57"/>
      <c r="B53" s="57"/>
      <c r="C53" s="52">
        <v>4120</v>
      </c>
      <c r="D53" s="53" t="s">
        <v>32</v>
      </c>
      <c r="E53" s="59">
        <v>588</v>
      </c>
      <c r="F53" s="51"/>
      <c r="G53" s="59">
        <v>588</v>
      </c>
      <c r="H53" s="60"/>
      <c r="I53" s="59">
        <v>588</v>
      </c>
      <c r="J53" s="61"/>
      <c r="K53" s="59">
        <v>588</v>
      </c>
      <c r="L53" s="51"/>
      <c r="M53" s="59">
        <v>588</v>
      </c>
      <c r="N53" s="60"/>
      <c r="O53" s="59">
        <v>588</v>
      </c>
      <c r="P53" s="60"/>
      <c r="Q53" s="59">
        <v>588</v>
      </c>
    </row>
    <row r="54" spans="1:17" ht="15" hidden="1">
      <c r="A54" s="57"/>
      <c r="B54" s="57"/>
      <c r="C54" s="52">
        <v>4210</v>
      </c>
      <c r="D54" s="53" t="s">
        <v>33</v>
      </c>
      <c r="E54" s="59">
        <v>1040</v>
      </c>
      <c r="F54" s="51"/>
      <c r="G54" s="59">
        <v>1040</v>
      </c>
      <c r="H54" s="60"/>
      <c r="I54" s="59">
        <v>1040</v>
      </c>
      <c r="J54" s="61"/>
      <c r="K54" s="59">
        <v>1040</v>
      </c>
      <c r="L54" s="51">
        <v>492</v>
      </c>
      <c r="M54" s="59">
        <f>K54+L54</f>
        <v>1532</v>
      </c>
      <c r="N54" s="60">
        <v>23</v>
      </c>
      <c r="O54" s="59">
        <f>M54+N54</f>
        <v>1555</v>
      </c>
      <c r="P54" s="60"/>
      <c r="Q54" s="59">
        <f>O54+P54</f>
        <v>1555</v>
      </c>
    </row>
    <row r="55" spans="1:17" ht="15" hidden="1">
      <c r="A55" s="57"/>
      <c r="B55" s="57"/>
      <c r="C55" s="52">
        <v>4300</v>
      </c>
      <c r="D55" s="53" t="s">
        <v>34</v>
      </c>
      <c r="E55" s="59">
        <v>10687</v>
      </c>
      <c r="F55" s="51"/>
      <c r="G55" s="59">
        <v>10687</v>
      </c>
      <c r="H55" s="60"/>
      <c r="I55" s="59">
        <v>10687</v>
      </c>
      <c r="J55" s="61"/>
      <c r="K55" s="59">
        <v>10687</v>
      </c>
      <c r="L55" s="51">
        <v>242</v>
      </c>
      <c r="M55" s="59">
        <f>K55+L55</f>
        <v>10929</v>
      </c>
      <c r="N55" s="60">
        <v>418</v>
      </c>
      <c r="O55" s="59">
        <f>M55+N55</f>
        <v>11347</v>
      </c>
      <c r="P55" s="60"/>
      <c r="Q55" s="59">
        <f>O55+P55</f>
        <v>11347</v>
      </c>
    </row>
    <row r="56" spans="1:17" ht="15" hidden="1">
      <c r="A56" s="57"/>
      <c r="B56" s="57"/>
      <c r="C56" s="52">
        <v>4410</v>
      </c>
      <c r="D56" s="53" t="s">
        <v>39</v>
      </c>
      <c r="E56" s="59">
        <v>750</v>
      </c>
      <c r="F56" s="51"/>
      <c r="G56" s="59">
        <v>750</v>
      </c>
      <c r="H56" s="60"/>
      <c r="I56" s="59">
        <v>750</v>
      </c>
      <c r="J56" s="61"/>
      <c r="K56" s="59">
        <v>750</v>
      </c>
      <c r="L56" s="51">
        <v>1200</v>
      </c>
      <c r="M56" s="59">
        <f>K56+L56</f>
        <v>1950</v>
      </c>
      <c r="N56" s="60">
        <v>-441</v>
      </c>
      <c r="O56" s="59">
        <f>M56+N56</f>
        <v>1509</v>
      </c>
      <c r="P56" s="60"/>
      <c r="Q56" s="59">
        <f>O56+P56</f>
        <v>1509</v>
      </c>
    </row>
    <row r="57" spans="1:17" ht="30" hidden="1">
      <c r="A57" s="57"/>
      <c r="B57" s="57"/>
      <c r="C57" s="62">
        <v>4740</v>
      </c>
      <c r="D57" s="53" t="s">
        <v>35</v>
      </c>
      <c r="K57" s="31"/>
      <c r="L57" s="63">
        <v>66</v>
      </c>
      <c r="M57" s="63">
        <f>K57+L57</f>
        <v>66</v>
      </c>
      <c r="N57" s="60"/>
      <c r="O57" s="63">
        <f>M57+N57</f>
        <v>66</v>
      </c>
      <c r="P57" s="60"/>
      <c r="Q57" s="59">
        <f>O57+P57</f>
        <v>66</v>
      </c>
    </row>
    <row r="58" spans="1:17" ht="28.5" hidden="1">
      <c r="A58" s="64">
        <v>751</v>
      </c>
      <c r="B58" s="13"/>
      <c r="C58" s="22"/>
      <c r="D58" s="23" t="s">
        <v>40</v>
      </c>
      <c r="E58" s="24">
        <f>E59</f>
        <v>771</v>
      </c>
      <c r="F58" s="31"/>
      <c r="G58" s="24">
        <f>G59</f>
        <v>771</v>
      </c>
      <c r="I58" s="24">
        <f>I59</f>
        <v>771</v>
      </c>
      <c r="J58" s="58"/>
      <c r="K58" s="24">
        <f>K59</f>
        <v>771</v>
      </c>
      <c r="L58" s="24">
        <f>L59+L62</f>
        <v>5289</v>
      </c>
      <c r="M58" s="24">
        <f>M59+M62</f>
        <v>6060</v>
      </c>
      <c r="O58" s="24">
        <f>O59+O62</f>
        <v>6060</v>
      </c>
      <c r="Q58" s="24">
        <f>Q59+Q62</f>
        <v>6060</v>
      </c>
    </row>
    <row r="59" spans="1:17" ht="30" hidden="1">
      <c r="A59" s="57"/>
      <c r="B59" s="65">
        <v>75101</v>
      </c>
      <c r="C59" s="66"/>
      <c r="D59" s="33" t="s">
        <v>41</v>
      </c>
      <c r="E59" s="51">
        <f>E60+E61</f>
        <v>771</v>
      </c>
      <c r="F59" s="31"/>
      <c r="G59" s="51">
        <f>G60+G61</f>
        <v>771</v>
      </c>
      <c r="I59" s="51">
        <f>I60+I61</f>
        <v>771</v>
      </c>
      <c r="J59" s="31"/>
      <c r="K59" s="51">
        <f>K60+K61</f>
        <v>771</v>
      </c>
      <c r="L59" s="34"/>
      <c r="M59" s="51">
        <f>M60+M61</f>
        <v>771</v>
      </c>
      <c r="O59" s="51">
        <f>O60+O61</f>
        <v>771</v>
      </c>
      <c r="Q59" s="51">
        <f>Q60+Q61</f>
        <v>771</v>
      </c>
    </row>
    <row r="60" spans="1:17" ht="30" hidden="1">
      <c r="A60" s="57"/>
      <c r="B60" s="65"/>
      <c r="C60" s="52">
        <v>4740</v>
      </c>
      <c r="D60" s="53" t="s">
        <v>35</v>
      </c>
      <c r="E60" s="51">
        <v>50</v>
      </c>
      <c r="F60" s="31"/>
      <c r="G60" s="51">
        <v>50</v>
      </c>
      <c r="I60" s="51">
        <v>50</v>
      </c>
      <c r="J60" s="31"/>
      <c r="K60" s="51">
        <v>50</v>
      </c>
      <c r="L60" s="34"/>
      <c r="M60" s="51">
        <v>50</v>
      </c>
      <c r="O60" s="51">
        <v>50</v>
      </c>
      <c r="Q60" s="51">
        <v>50</v>
      </c>
    </row>
    <row r="61" spans="1:17" ht="15" hidden="1">
      <c r="A61" s="57"/>
      <c r="B61" s="57"/>
      <c r="C61" s="48" t="s">
        <v>42</v>
      </c>
      <c r="D61" s="53" t="s">
        <v>34</v>
      </c>
      <c r="E61" s="51">
        <v>721</v>
      </c>
      <c r="F61" s="31"/>
      <c r="G61" s="51">
        <v>721</v>
      </c>
      <c r="I61" s="51">
        <v>721</v>
      </c>
      <c r="J61" s="31"/>
      <c r="K61" s="51">
        <v>721</v>
      </c>
      <c r="L61" s="34"/>
      <c r="M61" s="51">
        <v>721</v>
      </c>
      <c r="O61" s="51">
        <v>721</v>
      </c>
      <c r="Q61" s="51">
        <v>721</v>
      </c>
    </row>
    <row r="62" spans="1:17" ht="15" hidden="1">
      <c r="A62" s="57"/>
      <c r="B62" s="52">
        <v>75108</v>
      </c>
      <c r="C62" s="52"/>
      <c r="D62" s="53" t="s">
        <v>43</v>
      </c>
      <c r="E62" s="51"/>
      <c r="F62" s="31"/>
      <c r="G62" s="51"/>
      <c r="I62" s="51"/>
      <c r="J62" s="31"/>
      <c r="K62" s="51"/>
      <c r="L62" s="34">
        <f>SUM(L63:L74)</f>
        <v>5289</v>
      </c>
      <c r="M62" s="34">
        <f>SUM(M63:M74)</f>
        <v>5289</v>
      </c>
      <c r="O62" s="34">
        <f>SUM(O63:O74)</f>
        <v>5289</v>
      </c>
      <c r="Q62" s="34">
        <f>SUM(Q63:Q74)</f>
        <v>5289</v>
      </c>
    </row>
    <row r="63" spans="1:17" ht="15" hidden="1">
      <c r="A63" s="57"/>
      <c r="B63" s="52"/>
      <c r="C63" s="52">
        <v>3030</v>
      </c>
      <c r="D63" s="53" t="s">
        <v>44</v>
      </c>
      <c r="E63" s="51"/>
      <c r="F63" s="31"/>
      <c r="G63" s="51"/>
      <c r="I63" s="51"/>
      <c r="J63" s="31"/>
      <c r="K63" s="51"/>
      <c r="L63" s="34">
        <v>1980</v>
      </c>
      <c r="M63" s="51">
        <f>K63+L63</f>
        <v>1980</v>
      </c>
      <c r="O63" s="51">
        <f>M63+N63</f>
        <v>1980</v>
      </c>
      <c r="Q63" s="51">
        <f>O63+P63</f>
        <v>1980</v>
      </c>
    </row>
    <row r="64" spans="1:17" ht="15" hidden="1">
      <c r="A64" s="57"/>
      <c r="B64" s="52"/>
      <c r="C64" s="52">
        <v>4110</v>
      </c>
      <c r="D64" s="53" t="s">
        <v>31</v>
      </c>
      <c r="E64" s="51"/>
      <c r="F64" s="31"/>
      <c r="G64" s="51"/>
      <c r="I64" s="51"/>
      <c r="J64" s="31"/>
      <c r="K64" s="51"/>
      <c r="L64" s="34">
        <v>320</v>
      </c>
      <c r="M64" s="51">
        <f aca="true" t="shared" si="3" ref="M64:O74">K64+L64</f>
        <v>320</v>
      </c>
      <c r="O64" s="51">
        <f t="shared" si="3"/>
        <v>320</v>
      </c>
      <c r="Q64" s="51">
        <f aca="true" t="shared" si="4" ref="Q64:Q74">O64+P64</f>
        <v>320</v>
      </c>
    </row>
    <row r="65" spans="1:17" ht="15" hidden="1">
      <c r="A65" s="57"/>
      <c r="B65" s="52"/>
      <c r="C65" s="52">
        <v>4120</v>
      </c>
      <c r="D65" s="53" t="s">
        <v>32</v>
      </c>
      <c r="E65" s="51"/>
      <c r="F65" s="31"/>
      <c r="G65" s="51"/>
      <c r="I65" s="51"/>
      <c r="J65" s="31"/>
      <c r="K65" s="51"/>
      <c r="L65" s="34">
        <v>46</v>
      </c>
      <c r="M65" s="51">
        <f t="shared" si="3"/>
        <v>46</v>
      </c>
      <c r="O65" s="51">
        <f t="shared" si="3"/>
        <v>46</v>
      </c>
      <c r="Q65" s="51">
        <f t="shared" si="4"/>
        <v>46</v>
      </c>
    </row>
    <row r="66" spans="1:17" ht="15" hidden="1">
      <c r="A66" s="57"/>
      <c r="B66" s="52"/>
      <c r="C66" s="52">
        <v>4170</v>
      </c>
      <c r="D66" s="53" t="s">
        <v>45</v>
      </c>
      <c r="E66" s="51"/>
      <c r="F66" s="31"/>
      <c r="G66" s="51"/>
      <c r="I66" s="51"/>
      <c r="J66" s="31"/>
      <c r="K66" s="51"/>
      <c r="L66" s="34">
        <v>1868</v>
      </c>
      <c r="M66" s="51">
        <f t="shared" si="3"/>
        <v>1868</v>
      </c>
      <c r="O66" s="51">
        <f t="shared" si="3"/>
        <v>1868</v>
      </c>
      <c r="Q66" s="51">
        <f t="shared" si="4"/>
        <v>1868</v>
      </c>
    </row>
    <row r="67" spans="1:17" ht="15" hidden="1">
      <c r="A67" s="57"/>
      <c r="B67" s="52"/>
      <c r="C67" s="52">
        <v>4210</v>
      </c>
      <c r="D67" s="53" t="s">
        <v>33</v>
      </c>
      <c r="E67" s="51"/>
      <c r="F67" s="31"/>
      <c r="G67" s="51"/>
      <c r="I67" s="51"/>
      <c r="J67" s="31"/>
      <c r="K67" s="51"/>
      <c r="L67" s="34">
        <v>55</v>
      </c>
      <c r="M67" s="51">
        <f t="shared" si="3"/>
        <v>55</v>
      </c>
      <c r="O67" s="51">
        <f t="shared" si="3"/>
        <v>55</v>
      </c>
      <c r="Q67" s="51">
        <f t="shared" si="4"/>
        <v>55</v>
      </c>
    </row>
    <row r="68" spans="1:17" ht="15" hidden="1">
      <c r="A68" s="57"/>
      <c r="B68" s="52"/>
      <c r="C68" s="52">
        <v>4300</v>
      </c>
      <c r="D68" s="53" t="s">
        <v>34</v>
      </c>
      <c r="E68" s="51"/>
      <c r="F68" s="31"/>
      <c r="G68" s="51"/>
      <c r="I68" s="51"/>
      <c r="J68" s="31"/>
      <c r="K68" s="51"/>
      <c r="L68" s="34">
        <v>568</v>
      </c>
      <c r="M68" s="51">
        <f t="shared" si="3"/>
        <v>568</v>
      </c>
      <c r="O68" s="51">
        <f t="shared" si="3"/>
        <v>568</v>
      </c>
      <c r="Q68" s="51">
        <f t="shared" si="4"/>
        <v>568</v>
      </c>
    </row>
    <row r="69" spans="1:17" ht="15" hidden="1">
      <c r="A69" s="57"/>
      <c r="B69" s="52"/>
      <c r="C69" s="52">
        <v>4350</v>
      </c>
      <c r="D69" s="53" t="s">
        <v>46</v>
      </c>
      <c r="E69" s="51"/>
      <c r="F69" s="31"/>
      <c r="G69" s="51"/>
      <c r="I69" s="51"/>
      <c r="J69" s="31"/>
      <c r="K69" s="51"/>
      <c r="L69" s="34">
        <v>7</v>
      </c>
      <c r="M69" s="51">
        <f t="shared" si="3"/>
        <v>7</v>
      </c>
      <c r="O69" s="51">
        <f t="shared" si="3"/>
        <v>7</v>
      </c>
      <c r="Q69" s="51">
        <f t="shared" si="4"/>
        <v>7</v>
      </c>
    </row>
    <row r="70" spans="1:17" ht="30" hidden="1">
      <c r="A70" s="57"/>
      <c r="B70" s="52"/>
      <c r="C70" s="52">
        <v>4370</v>
      </c>
      <c r="D70" s="53" t="s">
        <v>47</v>
      </c>
      <c r="E70" s="51"/>
      <c r="F70" s="31"/>
      <c r="G70" s="51"/>
      <c r="I70" s="51"/>
      <c r="J70" s="31"/>
      <c r="K70" s="51"/>
      <c r="L70" s="34">
        <v>12</v>
      </c>
      <c r="M70" s="51">
        <f t="shared" si="3"/>
        <v>12</v>
      </c>
      <c r="O70" s="51">
        <f t="shared" si="3"/>
        <v>12</v>
      </c>
      <c r="Q70" s="51">
        <f t="shared" si="4"/>
        <v>12</v>
      </c>
    </row>
    <row r="71" spans="1:17" ht="15" hidden="1">
      <c r="A71" s="57"/>
      <c r="B71" s="52"/>
      <c r="C71" s="52">
        <v>4410</v>
      </c>
      <c r="D71" s="53" t="s">
        <v>39</v>
      </c>
      <c r="E71" s="51"/>
      <c r="F71" s="31"/>
      <c r="G71" s="51"/>
      <c r="I71" s="51"/>
      <c r="J71" s="31"/>
      <c r="K71" s="51"/>
      <c r="L71" s="34">
        <v>122</v>
      </c>
      <c r="M71" s="51">
        <f t="shared" si="3"/>
        <v>122</v>
      </c>
      <c r="O71" s="51">
        <f t="shared" si="3"/>
        <v>122</v>
      </c>
      <c r="Q71" s="51">
        <f t="shared" si="4"/>
        <v>122</v>
      </c>
    </row>
    <row r="72" spans="1:17" ht="30" hidden="1">
      <c r="A72" s="57"/>
      <c r="B72" s="52"/>
      <c r="C72" s="52">
        <v>4700</v>
      </c>
      <c r="D72" s="53" t="s">
        <v>48</v>
      </c>
      <c r="E72" s="51"/>
      <c r="F72" s="31"/>
      <c r="G72" s="51"/>
      <c r="I72" s="51"/>
      <c r="J72" s="31"/>
      <c r="K72" s="51"/>
      <c r="L72" s="34">
        <v>138</v>
      </c>
      <c r="M72" s="51">
        <f t="shared" si="3"/>
        <v>138</v>
      </c>
      <c r="O72" s="51">
        <f t="shared" si="3"/>
        <v>138</v>
      </c>
      <c r="Q72" s="51">
        <f t="shared" si="4"/>
        <v>138</v>
      </c>
    </row>
    <row r="73" spans="1:17" ht="30" hidden="1">
      <c r="A73" s="57"/>
      <c r="B73" s="52"/>
      <c r="C73" s="52">
        <v>4740</v>
      </c>
      <c r="D73" s="53" t="s">
        <v>35</v>
      </c>
      <c r="E73" s="51"/>
      <c r="F73" s="31"/>
      <c r="G73" s="51"/>
      <c r="I73" s="51"/>
      <c r="J73" s="31"/>
      <c r="K73" s="51"/>
      <c r="L73" s="34">
        <v>52</v>
      </c>
      <c r="M73" s="51">
        <f t="shared" si="3"/>
        <v>52</v>
      </c>
      <c r="O73" s="51">
        <f t="shared" si="3"/>
        <v>52</v>
      </c>
      <c r="Q73" s="51">
        <f t="shared" si="4"/>
        <v>52</v>
      </c>
    </row>
    <row r="74" spans="1:17" ht="30" hidden="1">
      <c r="A74" s="57"/>
      <c r="B74" s="52"/>
      <c r="C74" s="52">
        <v>4750</v>
      </c>
      <c r="D74" s="53" t="s">
        <v>49</v>
      </c>
      <c r="E74" s="51"/>
      <c r="F74" s="31"/>
      <c r="G74" s="51"/>
      <c r="I74" s="51"/>
      <c r="J74" s="31"/>
      <c r="K74" s="51"/>
      <c r="L74" s="34">
        <v>121</v>
      </c>
      <c r="M74" s="51">
        <f t="shared" si="3"/>
        <v>121</v>
      </c>
      <c r="O74" s="51">
        <f t="shared" si="3"/>
        <v>121</v>
      </c>
      <c r="Q74" s="51">
        <f t="shared" si="4"/>
        <v>121</v>
      </c>
    </row>
    <row r="75" spans="1:17" ht="14.25" hidden="1">
      <c r="A75" s="64">
        <v>754</v>
      </c>
      <c r="B75" s="16"/>
      <c r="C75" s="67"/>
      <c r="D75" s="23" t="s">
        <v>50</v>
      </c>
      <c r="E75" s="24">
        <f>E76</f>
        <v>2500</v>
      </c>
      <c r="F75" s="31"/>
      <c r="G75" s="24">
        <f>G76</f>
        <v>2500</v>
      </c>
      <c r="I75" s="24">
        <f>I76</f>
        <v>2500</v>
      </c>
      <c r="J75" s="31"/>
      <c r="K75" s="24">
        <f>K76</f>
        <v>2500</v>
      </c>
      <c r="L75" s="34"/>
      <c r="M75" s="24">
        <f>M76</f>
        <v>2500</v>
      </c>
      <c r="O75" s="24">
        <f>O76</f>
        <v>2500</v>
      </c>
      <c r="Q75" s="24">
        <f>Q76</f>
        <v>2500</v>
      </c>
    </row>
    <row r="76" spans="1:17" ht="15" hidden="1">
      <c r="A76" s="57"/>
      <c r="B76" s="57">
        <v>75414</v>
      </c>
      <c r="C76" s="66"/>
      <c r="D76" s="33" t="s">
        <v>51</v>
      </c>
      <c r="E76" s="51">
        <f>E77</f>
        <v>2500</v>
      </c>
      <c r="F76" s="31"/>
      <c r="G76" s="51">
        <f>G77</f>
        <v>2500</v>
      </c>
      <c r="I76" s="51">
        <f>I77</f>
        <v>2500</v>
      </c>
      <c r="J76" s="31"/>
      <c r="K76" s="51">
        <f>K77</f>
        <v>2500</v>
      </c>
      <c r="L76" s="34"/>
      <c r="M76" s="51">
        <f>M77</f>
        <v>2500</v>
      </c>
      <c r="O76" s="51">
        <f>O77</f>
        <v>2500</v>
      </c>
      <c r="Q76" s="51">
        <f>Q77</f>
        <v>2500</v>
      </c>
    </row>
    <row r="77" spans="1:17" ht="15" hidden="1">
      <c r="A77" s="57"/>
      <c r="B77" s="57"/>
      <c r="C77" s="66" t="s">
        <v>52</v>
      </c>
      <c r="D77" s="53" t="s">
        <v>33</v>
      </c>
      <c r="E77" s="51">
        <v>2500</v>
      </c>
      <c r="F77" s="31"/>
      <c r="G77" s="51">
        <v>2500</v>
      </c>
      <c r="I77" s="51">
        <v>2500</v>
      </c>
      <c r="J77" s="31"/>
      <c r="K77" s="51">
        <v>2500</v>
      </c>
      <c r="L77" s="34"/>
      <c r="M77" s="51">
        <v>2500</v>
      </c>
      <c r="O77" s="51">
        <v>2500</v>
      </c>
      <c r="Q77" s="51">
        <v>2500</v>
      </c>
    </row>
    <row r="78" spans="1:17" ht="14.25">
      <c r="A78" s="13">
        <v>852</v>
      </c>
      <c r="B78" s="13"/>
      <c r="C78" s="22"/>
      <c r="D78" s="23" t="s">
        <v>13</v>
      </c>
      <c r="E78" s="24">
        <f>E79+E93+E95</f>
        <v>1647000</v>
      </c>
      <c r="F78" s="24">
        <f>F79+F93+F95</f>
        <v>-49500</v>
      </c>
      <c r="G78" s="24">
        <f>G79+G93+G95</f>
        <v>1597500</v>
      </c>
      <c r="I78" s="24">
        <f>I79+I93+I95</f>
        <v>1597500</v>
      </c>
      <c r="J78" s="24">
        <f>J79+J93+J95+J97</f>
        <v>1000</v>
      </c>
      <c r="K78" s="24">
        <f>K79+K93+K95+K97</f>
        <v>1598500</v>
      </c>
      <c r="L78" s="24">
        <f>L79+L93+L95+L97</f>
        <v>-90000</v>
      </c>
      <c r="M78" s="24">
        <f>M79+M93+M95+M97</f>
        <v>1508500</v>
      </c>
      <c r="O78" s="24">
        <f>O79+O93+O95+O97</f>
        <v>1508500</v>
      </c>
      <c r="P78" s="24">
        <f>P79+P93+P95+P97</f>
        <v>-100000</v>
      </c>
      <c r="Q78" s="24">
        <f>Q79+Q93+Q95+Q97</f>
        <v>1408500</v>
      </c>
    </row>
    <row r="79" spans="1:17" ht="45">
      <c r="A79" s="31"/>
      <c r="B79" s="65">
        <v>85212</v>
      </c>
      <c r="C79" s="66"/>
      <c r="D79" s="33" t="s">
        <v>14</v>
      </c>
      <c r="E79" s="51">
        <f>SUM(E80:E92)</f>
        <v>1615700</v>
      </c>
      <c r="F79" s="51">
        <f>SUM(F80:F92)</f>
        <v>-48300</v>
      </c>
      <c r="G79" s="51">
        <f>SUM(G80:G92)</f>
        <v>1567400</v>
      </c>
      <c r="I79" s="51">
        <f>SUM(I80:I92)</f>
        <v>1567400</v>
      </c>
      <c r="J79" s="51">
        <f>SUM(J80:J92)</f>
        <v>0</v>
      </c>
      <c r="K79" s="51">
        <f>SUM(K80:K92)</f>
        <v>1567400</v>
      </c>
      <c r="L79" s="51">
        <f>SUM(L80:L92)</f>
        <v>-90000</v>
      </c>
      <c r="M79" s="51">
        <f>SUM(M80:M92)</f>
        <v>1477400</v>
      </c>
      <c r="O79" s="56">
        <f>SUM(O80:O92)</f>
        <v>1477400</v>
      </c>
      <c r="P79" s="56">
        <f>SUM(P80:P92)</f>
        <v>-100000</v>
      </c>
      <c r="Q79" s="56">
        <f>SUM(Q80:Q92)</f>
        <v>1377400</v>
      </c>
    </row>
    <row r="80" spans="1:17" ht="15">
      <c r="A80" s="31"/>
      <c r="B80" s="65"/>
      <c r="C80" s="52">
        <v>3110</v>
      </c>
      <c r="D80" s="53" t="s">
        <v>53</v>
      </c>
      <c r="E80" s="51">
        <v>1546736</v>
      </c>
      <c r="F80" s="34">
        <v>-46893</v>
      </c>
      <c r="G80" s="51">
        <f>E80+F80</f>
        <v>1499843</v>
      </c>
      <c r="I80" s="51">
        <f>G80</f>
        <v>1499843</v>
      </c>
      <c r="J80" s="31"/>
      <c r="K80" s="51">
        <f>I80</f>
        <v>1499843</v>
      </c>
      <c r="L80" s="34">
        <v>-79967</v>
      </c>
      <c r="M80" s="51">
        <f>K80+L80</f>
        <v>1419876</v>
      </c>
      <c r="O80" s="51">
        <f>M80+N80</f>
        <v>1419876</v>
      </c>
      <c r="P80" s="34">
        <v>-96666</v>
      </c>
      <c r="Q80" s="51">
        <f>O80+P80</f>
        <v>1323210</v>
      </c>
    </row>
    <row r="81" spans="1:17" ht="15">
      <c r="A81" s="31"/>
      <c r="B81" s="65"/>
      <c r="C81" s="52">
        <v>4010</v>
      </c>
      <c r="D81" s="53" t="s">
        <v>30</v>
      </c>
      <c r="E81" s="51">
        <v>19309</v>
      </c>
      <c r="F81" s="34"/>
      <c r="G81" s="51">
        <v>19309</v>
      </c>
      <c r="I81" s="51">
        <v>19309</v>
      </c>
      <c r="J81" s="31"/>
      <c r="K81" s="51">
        <v>19309</v>
      </c>
      <c r="L81" s="34">
        <v>2678</v>
      </c>
      <c r="M81" s="51">
        <f aca="true" t="shared" si="5" ref="M81:O92">K81+L81</f>
        <v>21987</v>
      </c>
      <c r="O81" s="51">
        <f t="shared" si="5"/>
        <v>21987</v>
      </c>
      <c r="P81" s="34">
        <v>-1187</v>
      </c>
      <c r="Q81" s="51">
        <f aca="true" t="shared" si="6" ref="Q81:Q92">O81+P81</f>
        <v>20800</v>
      </c>
    </row>
    <row r="82" spans="1:17" ht="15">
      <c r="A82" s="31"/>
      <c r="B82" s="65"/>
      <c r="C82" s="52">
        <v>4110</v>
      </c>
      <c r="D82" s="53" t="s">
        <v>31</v>
      </c>
      <c r="E82" s="51">
        <v>23980</v>
      </c>
      <c r="F82" s="34"/>
      <c r="G82" s="51">
        <v>23980</v>
      </c>
      <c r="I82" s="51">
        <v>23980</v>
      </c>
      <c r="J82" s="31"/>
      <c r="K82" s="51">
        <v>23980</v>
      </c>
      <c r="L82" s="34">
        <v>-5579</v>
      </c>
      <c r="M82" s="51">
        <f t="shared" si="5"/>
        <v>18401</v>
      </c>
      <c r="O82" s="51">
        <f t="shared" si="5"/>
        <v>18401</v>
      </c>
      <c r="P82" s="31">
        <v>-208</v>
      </c>
      <c r="Q82" s="51">
        <f t="shared" si="6"/>
        <v>18193</v>
      </c>
    </row>
    <row r="83" spans="1:17" ht="15">
      <c r="A83" s="31"/>
      <c r="B83" s="65"/>
      <c r="C83" s="52">
        <v>4120</v>
      </c>
      <c r="D83" s="53" t="s">
        <v>32</v>
      </c>
      <c r="E83" s="51">
        <v>473</v>
      </c>
      <c r="F83" s="34"/>
      <c r="G83" s="51">
        <v>473</v>
      </c>
      <c r="I83" s="51">
        <v>473</v>
      </c>
      <c r="J83" s="31"/>
      <c r="K83" s="51">
        <v>473</v>
      </c>
      <c r="L83" s="34">
        <v>66</v>
      </c>
      <c r="M83" s="51">
        <f t="shared" si="5"/>
        <v>539</v>
      </c>
      <c r="O83" s="51">
        <f t="shared" si="5"/>
        <v>539</v>
      </c>
      <c r="P83" s="31">
        <v>-41</v>
      </c>
      <c r="Q83" s="51">
        <f t="shared" si="6"/>
        <v>498</v>
      </c>
    </row>
    <row r="84" spans="1:17" ht="15">
      <c r="A84" s="31"/>
      <c r="B84" s="65"/>
      <c r="C84" s="52">
        <v>4210</v>
      </c>
      <c r="D84" s="53" t="s">
        <v>33</v>
      </c>
      <c r="E84" s="51">
        <v>5337</v>
      </c>
      <c r="F84" s="34"/>
      <c r="G84" s="51">
        <v>5337</v>
      </c>
      <c r="I84" s="51">
        <v>5337</v>
      </c>
      <c r="J84" s="31"/>
      <c r="K84" s="51">
        <v>5337</v>
      </c>
      <c r="L84" s="34">
        <v>-537</v>
      </c>
      <c r="M84" s="51">
        <f t="shared" si="5"/>
        <v>4800</v>
      </c>
      <c r="O84" s="51">
        <f t="shared" si="5"/>
        <v>4800</v>
      </c>
      <c r="P84" s="31"/>
      <c r="Q84" s="51">
        <f t="shared" si="6"/>
        <v>4800</v>
      </c>
    </row>
    <row r="85" spans="1:17" ht="15">
      <c r="A85" s="31"/>
      <c r="B85" s="65"/>
      <c r="C85" s="52">
        <v>4260</v>
      </c>
      <c r="D85" s="53" t="s">
        <v>54</v>
      </c>
      <c r="E85" s="51">
        <v>1000</v>
      </c>
      <c r="F85" s="34"/>
      <c r="G85" s="51">
        <v>1000</v>
      </c>
      <c r="I85" s="51">
        <v>1000</v>
      </c>
      <c r="J85" s="31"/>
      <c r="K85" s="51">
        <v>1000</v>
      </c>
      <c r="L85" s="34">
        <v>1591</v>
      </c>
      <c r="M85" s="51">
        <f t="shared" si="5"/>
        <v>2591</v>
      </c>
      <c r="O85" s="51">
        <f t="shared" si="5"/>
        <v>2591</v>
      </c>
      <c r="P85" s="31">
        <v>-391</v>
      </c>
      <c r="Q85" s="51">
        <f t="shared" si="6"/>
        <v>2200</v>
      </c>
    </row>
    <row r="86" spans="1:17" ht="15">
      <c r="A86" s="31"/>
      <c r="B86" s="65"/>
      <c r="C86" s="52">
        <v>4300</v>
      </c>
      <c r="D86" s="53" t="s">
        <v>34</v>
      </c>
      <c r="E86" s="51">
        <v>8200</v>
      </c>
      <c r="F86" s="34">
        <v>-1407</v>
      </c>
      <c r="G86" s="51">
        <f>E86+F86</f>
        <v>6793</v>
      </c>
      <c r="I86" s="51">
        <f>G86</f>
        <v>6793</v>
      </c>
      <c r="J86" s="31"/>
      <c r="K86" s="51">
        <f>I86</f>
        <v>6793</v>
      </c>
      <c r="L86" s="34">
        <v>-2793</v>
      </c>
      <c r="M86" s="51">
        <f t="shared" si="5"/>
        <v>4000</v>
      </c>
      <c r="O86" s="51">
        <f t="shared" si="5"/>
        <v>4000</v>
      </c>
      <c r="P86" s="31">
        <v>-442</v>
      </c>
      <c r="Q86" s="51">
        <f t="shared" si="6"/>
        <v>3558</v>
      </c>
    </row>
    <row r="87" spans="1:17" ht="30">
      <c r="A87" s="31"/>
      <c r="B87" s="65"/>
      <c r="C87" s="52">
        <v>4370</v>
      </c>
      <c r="D87" s="53" t="s">
        <v>55</v>
      </c>
      <c r="E87" s="51">
        <v>2500</v>
      </c>
      <c r="F87" s="34"/>
      <c r="G87" s="51">
        <v>2500</v>
      </c>
      <c r="I87" s="51">
        <v>2500</v>
      </c>
      <c r="J87" s="31"/>
      <c r="K87" s="51">
        <v>2500</v>
      </c>
      <c r="L87" s="34">
        <v>-300</v>
      </c>
      <c r="M87" s="51">
        <f t="shared" si="5"/>
        <v>2200</v>
      </c>
      <c r="O87" s="51">
        <f t="shared" si="5"/>
        <v>2200</v>
      </c>
      <c r="P87" s="31">
        <v>-500</v>
      </c>
      <c r="Q87" s="51">
        <f t="shared" si="6"/>
        <v>1700</v>
      </c>
    </row>
    <row r="88" spans="1:17" ht="15">
      <c r="A88" s="31"/>
      <c r="B88" s="65"/>
      <c r="C88" s="52">
        <v>4410</v>
      </c>
      <c r="D88" s="53" t="s">
        <v>39</v>
      </c>
      <c r="E88" s="51">
        <v>400</v>
      </c>
      <c r="F88" s="34"/>
      <c r="G88" s="51">
        <v>400</v>
      </c>
      <c r="I88" s="51">
        <v>400</v>
      </c>
      <c r="J88" s="31"/>
      <c r="K88" s="51">
        <v>400</v>
      </c>
      <c r="L88" s="34">
        <v>-150</v>
      </c>
      <c r="M88" s="51">
        <f t="shared" si="5"/>
        <v>250</v>
      </c>
      <c r="O88" s="51">
        <f t="shared" si="5"/>
        <v>250</v>
      </c>
      <c r="P88" s="31">
        <v>-88</v>
      </c>
      <c r="Q88" s="51">
        <f t="shared" si="6"/>
        <v>162</v>
      </c>
    </row>
    <row r="89" spans="1:17" ht="15">
      <c r="A89" s="31"/>
      <c r="B89" s="65"/>
      <c r="C89" s="52">
        <v>4440</v>
      </c>
      <c r="D89" s="53" t="s">
        <v>56</v>
      </c>
      <c r="E89" s="51">
        <v>805</v>
      </c>
      <c r="F89" s="34"/>
      <c r="G89" s="51">
        <v>805</v>
      </c>
      <c r="I89" s="51">
        <v>805</v>
      </c>
      <c r="J89" s="31"/>
      <c r="K89" s="51">
        <v>805</v>
      </c>
      <c r="L89" s="34"/>
      <c r="M89" s="51">
        <f t="shared" si="5"/>
        <v>805</v>
      </c>
      <c r="O89" s="51">
        <f t="shared" si="5"/>
        <v>805</v>
      </c>
      <c r="P89" s="31"/>
      <c r="Q89" s="51">
        <f t="shared" si="6"/>
        <v>805</v>
      </c>
    </row>
    <row r="90" spans="1:17" ht="30">
      <c r="A90" s="31"/>
      <c r="B90" s="65"/>
      <c r="C90" s="52">
        <v>4700</v>
      </c>
      <c r="D90" s="53" t="s">
        <v>57</v>
      </c>
      <c r="E90" s="51">
        <v>2060</v>
      </c>
      <c r="F90" s="34"/>
      <c r="G90" s="51">
        <v>2060</v>
      </c>
      <c r="I90" s="51">
        <v>2060</v>
      </c>
      <c r="J90" s="31"/>
      <c r="K90" s="51">
        <v>2060</v>
      </c>
      <c r="L90" s="34">
        <v>-1095</v>
      </c>
      <c r="M90" s="51">
        <f t="shared" si="5"/>
        <v>965</v>
      </c>
      <c r="O90" s="51">
        <f t="shared" si="5"/>
        <v>965</v>
      </c>
      <c r="P90" s="31">
        <v>-229</v>
      </c>
      <c r="Q90" s="51">
        <f t="shared" si="6"/>
        <v>736</v>
      </c>
    </row>
    <row r="91" spans="1:17" ht="30">
      <c r="A91" s="31"/>
      <c r="B91" s="65"/>
      <c r="C91" s="52">
        <v>4740</v>
      </c>
      <c r="D91" s="53" t="s">
        <v>35</v>
      </c>
      <c r="E91" s="51">
        <v>3500</v>
      </c>
      <c r="F91" s="34"/>
      <c r="G91" s="51">
        <v>3500</v>
      </c>
      <c r="I91" s="51">
        <v>3500</v>
      </c>
      <c r="J91" s="31"/>
      <c r="K91" s="51">
        <v>3500</v>
      </c>
      <c r="L91" s="34">
        <v>-3000</v>
      </c>
      <c r="M91" s="51">
        <f t="shared" si="5"/>
        <v>500</v>
      </c>
      <c r="O91" s="51">
        <f t="shared" si="5"/>
        <v>500</v>
      </c>
      <c r="P91" s="31">
        <v>-248</v>
      </c>
      <c r="Q91" s="51">
        <f t="shared" si="6"/>
        <v>252</v>
      </c>
    </row>
    <row r="92" spans="1:17" ht="30" hidden="1">
      <c r="A92" s="31"/>
      <c r="B92" s="65"/>
      <c r="C92" s="52">
        <v>4750</v>
      </c>
      <c r="D92" s="53" t="s">
        <v>49</v>
      </c>
      <c r="E92" s="51">
        <v>1400</v>
      </c>
      <c r="F92" s="34"/>
      <c r="G92" s="51">
        <v>1400</v>
      </c>
      <c r="I92" s="51">
        <v>1400</v>
      </c>
      <c r="J92" s="31"/>
      <c r="K92" s="51">
        <v>1400</v>
      </c>
      <c r="L92" s="34">
        <v>-914</v>
      </c>
      <c r="M92" s="51">
        <f t="shared" si="5"/>
        <v>486</v>
      </c>
      <c r="O92" s="51">
        <f t="shared" si="5"/>
        <v>486</v>
      </c>
      <c r="P92" s="31"/>
      <c r="Q92" s="51">
        <f t="shared" si="6"/>
        <v>486</v>
      </c>
    </row>
    <row r="93" spans="1:17" ht="45" hidden="1">
      <c r="A93" s="31"/>
      <c r="B93" s="65">
        <v>85213</v>
      </c>
      <c r="C93" s="66"/>
      <c r="D93" s="33" t="s">
        <v>58</v>
      </c>
      <c r="E93" s="51">
        <f>E94</f>
        <v>9500</v>
      </c>
      <c r="F93" s="34">
        <f>F94</f>
        <v>-2200</v>
      </c>
      <c r="G93" s="51">
        <f>G94</f>
        <v>7300</v>
      </c>
      <c r="I93" s="51">
        <f>I94</f>
        <v>7300</v>
      </c>
      <c r="J93" s="31"/>
      <c r="K93" s="51">
        <f>K94</f>
        <v>7300</v>
      </c>
      <c r="L93" s="34"/>
      <c r="M93" s="51">
        <f>M94</f>
        <v>7300</v>
      </c>
      <c r="O93" s="51">
        <f>O94</f>
        <v>7300</v>
      </c>
      <c r="P93" s="31"/>
      <c r="Q93" s="51">
        <f>Q94</f>
        <v>7300</v>
      </c>
    </row>
    <row r="94" spans="1:17" ht="15" hidden="1">
      <c r="A94" s="31"/>
      <c r="B94" s="68"/>
      <c r="C94" s="66" t="s">
        <v>59</v>
      </c>
      <c r="D94" s="33" t="s">
        <v>60</v>
      </c>
      <c r="E94" s="51">
        <v>9500</v>
      </c>
      <c r="F94" s="31">
        <v>-2200</v>
      </c>
      <c r="G94" s="51">
        <f>E94+F94</f>
        <v>7300</v>
      </c>
      <c r="I94" s="51">
        <f>G94</f>
        <v>7300</v>
      </c>
      <c r="J94" s="31"/>
      <c r="K94" s="51">
        <f>I94</f>
        <v>7300</v>
      </c>
      <c r="L94" s="34"/>
      <c r="M94" s="51">
        <f>K94</f>
        <v>7300</v>
      </c>
      <c r="O94" s="51">
        <f>M94</f>
        <v>7300</v>
      </c>
      <c r="P94" s="31"/>
      <c r="Q94" s="51">
        <f>O94+P94</f>
        <v>7300</v>
      </c>
    </row>
    <row r="95" spans="1:17" ht="30" hidden="1">
      <c r="A95" s="31"/>
      <c r="B95" s="65">
        <v>85214</v>
      </c>
      <c r="C95" s="66"/>
      <c r="D95" s="33" t="s">
        <v>61</v>
      </c>
      <c r="E95" s="51">
        <f>E96</f>
        <v>21800</v>
      </c>
      <c r="F95" s="51">
        <f>F96</f>
        <v>1000</v>
      </c>
      <c r="G95" s="51">
        <f>G96</f>
        <v>22800</v>
      </c>
      <c r="I95" s="51">
        <f>I96</f>
        <v>22800</v>
      </c>
      <c r="J95" s="31"/>
      <c r="K95" s="51">
        <f>K96</f>
        <v>22800</v>
      </c>
      <c r="L95" s="34"/>
      <c r="M95" s="51">
        <f>M96</f>
        <v>22800</v>
      </c>
      <c r="O95" s="51">
        <f>O96</f>
        <v>22800</v>
      </c>
      <c r="P95" s="31"/>
      <c r="Q95" s="51">
        <f>Q96</f>
        <v>22800</v>
      </c>
    </row>
    <row r="96" spans="1:17" ht="15" hidden="1">
      <c r="A96" s="31"/>
      <c r="B96" s="68"/>
      <c r="C96" s="52">
        <v>3110</v>
      </c>
      <c r="D96" s="53" t="s">
        <v>53</v>
      </c>
      <c r="E96" s="51">
        <v>21800</v>
      </c>
      <c r="F96" s="31">
        <v>1000</v>
      </c>
      <c r="G96" s="51">
        <f>E96+F96</f>
        <v>22800</v>
      </c>
      <c r="I96" s="51">
        <f>G96</f>
        <v>22800</v>
      </c>
      <c r="J96" s="31"/>
      <c r="K96" s="51">
        <f>I96</f>
        <v>22800</v>
      </c>
      <c r="L96" s="34"/>
      <c r="M96" s="51">
        <f>K96</f>
        <v>22800</v>
      </c>
      <c r="O96" s="51">
        <f>M96</f>
        <v>22800</v>
      </c>
      <c r="P96" s="31"/>
      <c r="Q96" s="51">
        <f>O96+P96</f>
        <v>22800</v>
      </c>
    </row>
    <row r="97" spans="1:17" ht="15" hidden="1">
      <c r="A97" s="31"/>
      <c r="B97" s="31">
        <v>85278</v>
      </c>
      <c r="C97" s="32"/>
      <c r="D97" s="69" t="s">
        <v>62</v>
      </c>
      <c r="E97" s="51"/>
      <c r="F97" s="31"/>
      <c r="G97" s="51"/>
      <c r="I97" s="51"/>
      <c r="J97" s="34">
        <f>J98</f>
        <v>1000</v>
      </c>
      <c r="K97" s="51">
        <f>K98</f>
        <v>1000</v>
      </c>
      <c r="L97" s="34"/>
      <c r="M97" s="51">
        <f>M98</f>
        <v>1000</v>
      </c>
      <c r="O97" s="51">
        <f>O98</f>
        <v>1000</v>
      </c>
      <c r="P97" s="31"/>
      <c r="Q97" s="51">
        <f>Q98</f>
        <v>1000</v>
      </c>
    </row>
    <row r="98" spans="1:17" ht="15" hidden="1">
      <c r="A98" s="31"/>
      <c r="B98" s="68"/>
      <c r="C98" s="52">
        <v>3110</v>
      </c>
      <c r="D98" s="53" t="s">
        <v>53</v>
      </c>
      <c r="E98" s="51"/>
      <c r="F98" s="31"/>
      <c r="G98" s="51"/>
      <c r="I98" s="51"/>
      <c r="J98" s="34">
        <v>1000</v>
      </c>
      <c r="K98" s="51">
        <f>I98+J98</f>
        <v>1000</v>
      </c>
      <c r="L98" s="34"/>
      <c r="M98" s="51">
        <f>K98+L98</f>
        <v>1000</v>
      </c>
      <c r="O98" s="51">
        <f>M98+N98</f>
        <v>1000</v>
      </c>
      <c r="P98" s="31"/>
      <c r="Q98" s="51">
        <f>O98+P98</f>
        <v>1000</v>
      </c>
    </row>
    <row r="99" spans="1:17" ht="14.25">
      <c r="A99" s="31"/>
      <c r="B99" s="31"/>
      <c r="C99" s="31"/>
      <c r="D99" s="36" t="s">
        <v>16</v>
      </c>
      <c r="E99" s="24">
        <f>E78+E75+E49+E58</f>
        <v>1691471</v>
      </c>
      <c r="F99" s="24">
        <f>F78+F75+F49+F58</f>
        <v>-49500</v>
      </c>
      <c r="G99" s="24">
        <f>G78+G75+G49+G58</f>
        <v>1641971</v>
      </c>
      <c r="H99" s="24">
        <f aca="true" t="shared" si="7" ref="H99:N99">H40+H78+H75+H49+H58</f>
        <v>79200</v>
      </c>
      <c r="I99" s="24">
        <f t="shared" si="7"/>
        <v>1721171</v>
      </c>
      <c r="J99" s="24">
        <f t="shared" si="7"/>
        <v>1000</v>
      </c>
      <c r="K99" s="24">
        <f t="shared" si="7"/>
        <v>1722171</v>
      </c>
      <c r="L99" s="24">
        <f t="shared" si="7"/>
        <v>-82711</v>
      </c>
      <c r="M99" s="24">
        <f t="shared" si="7"/>
        <v>1639460</v>
      </c>
      <c r="N99" s="24">
        <f t="shared" si="7"/>
        <v>0</v>
      </c>
      <c r="O99" s="24">
        <v>1705162</v>
      </c>
      <c r="P99" s="24">
        <f>P40+P78+P75+P49+P58</f>
        <v>-100000</v>
      </c>
      <c r="Q99" s="24">
        <f>O99+P99</f>
        <v>1605162</v>
      </c>
    </row>
    <row r="100" spans="12:17" ht="12.75">
      <c r="L100" s="3"/>
      <c r="M100" s="3"/>
      <c r="O100" s="3"/>
      <c r="Q100" s="3"/>
    </row>
    <row r="101" spans="12:17" ht="12.75">
      <c r="L101" s="3"/>
      <c r="M101" s="3"/>
      <c r="O101" s="3"/>
      <c r="Q101" s="3"/>
    </row>
    <row r="102" spans="12:17" ht="12.75">
      <c r="L102" s="3"/>
      <c r="M102" s="3"/>
      <c r="O102" s="38" t="s">
        <v>63</v>
      </c>
      <c r="P102" s="39"/>
      <c r="Q102" s="38"/>
    </row>
    <row r="103" spans="12:17" ht="12.75">
      <c r="L103" s="3"/>
      <c r="M103" s="3"/>
      <c r="O103" s="38"/>
      <c r="P103" s="39"/>
      <c r="Q103" s="38"/>
    </row>
    <row r="104" spans="12:17" ht="12.75">
      <c r="L104" s="3"/>
      <c r="M104" s="3"/>
      <c r="O104" s="38"/>
      <c r="P104" s="39"/>
      <c r="Q104" s="38"/>
    </row>
    <row r="105" spans="12:17" ht="12.75">
      <c r="L105" s="3"/>
      <c r="M105" s="3"/>
      <c r="O105" s="38" t="s">
        <v>64</v>
      </c>
      <c r="P105" s="39"/>
      <c r="Q105" s="38"/>
    </row>
    <row r="106" spans="12:17" ht="12.75">
      <c r="L106" s="3"/>
      <c r="M106" s="3"/>
      <c r="O106" s="3"/>
      <c r="Q106" s="3"/>
    </row>
    <row r="107" spans="12:17" ht="12.75">
      <c r="L107" s="3"/>
      <c r="M107" s="3"/>
      <c r="O107" s="3"/>
      <c r="Q107" s="3"/>
    </row>
    <row r="108" spans="12:17" ht="12.75">
      <c r="L108" s="3"/>
      <c r="M108" s="3"/>
      <c r="O108" s="3"/>
      <c r="Q108" s="3"/>
    </row>
    <row r="109" spans="12:17" ht="12.75">
      <c r="L109" s="3"/>
      <c r="M109" s="3"/>
      <c r="O109" s="3"/>
      <c r="Q109" s="3"/>
    </row>
    <row r="110" spans="12:17" ht="12.75">
      <c r="L110" s="3"/>
      <c r="M110" s="3"/>
      <c r="O110" s="3"/>
      <c r="Q110" s="3"/>
    </row>
  </sheetData>
  <mergeCells count="12">
    <mergeCell ref="D1:Q1"/>
    <mergeCell ref="D2:Q2"/>
    <mergeCell ref="D3:Q3"/>
    <mergeCell ref="D4:Q4"/>
    <mergeCell ref="A36:Q36"/>
    <mergeCell ref="A37:Q37"/>
    <mergeCell ref="D33:Q33"/>
    <mergeCell ref="D34:Q34"/>
    <mergeCell ref="A6:Q6"/>
    <mergeCell ref="A8:Q8"/>
    <mergeCell ref="D31:Q31"/>
    <mergeCell ref="D32:Q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service</cp:lastModifiedBy>
  <dcterms:created xsi:type="dcterms:W3CDTF">2008-01-23T05:20:14Z</dcterms:created>
  <dcterms:modified xsi:type="dcterms:W3CDTF">2008-01-23T05:26:56Z</dcterms:modified>
  <cp:category/>
  <cp:version/>
  <cp:contentType/>
  <cp:contentStatus/>
</cp:coreProperties>
</file>