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BG 30.06.2007" sheetId="1" r:id="rId1"/>
  </sheets>
  <definedNames/>
  <calcPr fullCalcOnLoad="1"/>
</workbook>
</file>

<file path=xl/sharedStrings.xml><?xml version="1.0" encoding="utf-8"?>
<sst xmlns="http://schemas.openxmlformats.org/spreadsheetml/2006/main" count="627" uniqueCount="230">
  <si>
    <t>Roz-dział</t>
  </si>
  <si>
    <t>Para-graf</t>
  </si>
  <si>
    <t>Nazwa</t>
  </si>
  <si>
    <t>Plan</t>
  </si>
  <si>
    <t>Rolnictwo i łowiectwo</t>
  </si>
  <si>
    <t>01010</t>
  </si>
  <si>
    <t>Leśnictwo</t>
  </si>
  <si>
    <t>02095</t>
  </si>
  <si>
    <t>Pozostała działalność</t>
  </si>
  <si>
    <t>0750</t>
  </si>
  <si>
    <t>Dochody z najmu i dzierżawy składników majątkowych Skarbu Państwa,  jednostek samorządu terytorialnego  lub innych jednostek zaliczanych do sektora finansów  publicznych oraz innych umów o podobnym charakterze</t>
  </si>
  <si>
    <t>Transport i łączność</t>
  </si>
  <si>
    <t>Drogi publiczne gminne</t>
  </si>
  <si>
    <t>0690</t>
  </si>
  <si>
    <t>Wpływy z różnych opłat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</si>
  <si>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</si>
  <si>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</si>
  <si>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</si>
  <si>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</si>
  <si>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</si>
  <si>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</si>
  <si>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</si>
  <si>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</si>
  <si>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0920</t>
  </si>
  <si>
    <t>Pozostałe odsetki</t>
  </si>
  <si>
    <t>Administracja publiczna</t>
  </si>
  <si>
    <t>Urzędy wojewódzkie</t>
  </si>
  <si>
    <t>2010</t>
  </si>
  <si>
    <t>Dotacje celowe otrzymane z budżetu państwa na realizację zadań bieżących z zakresu administracji rządowej  oraz innych zadań zleconych gminie (związkom gmin) ustawami</t>
  </si>
  <si>
    <t>2360</t>
  </si>
  <si>
    <t>Dochody jednostek samorządu terytorialnego związane z realizacją zadań z zakresu administracji rządowej oraz innych zadań zleconych ustawami</t>
  </si>
  <si>
    <t xml:space="preserve">Urzędy gmin </t>
  </si>
  <si>
    <t>0830</t>
  </si>
  <si>
    <t>Wpływy z usług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</si>
  <si>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</si>
  <si>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</si>
  <si>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</si>
  <si>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Obrona cywilna</t>
  </si>
  <si>
    <t>Dotacje celowe otrzymane z budżetu państwa na realizację zadań bieżących z zakresu administracji rządowej oraz innych zadań zleconych gminie (związkom gmin) ustawami</t>
  </si>
  <si>
    <t>2700</t>
  </si>
  <si>
    <t>Środki na dofinansowanie własnych zadań bieżących gmin (związków gmin), powiatów (związków powiatów), samorządów województw, pozyskane z innych źródeł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</si>
  <si>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</si>
  <si>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</si>
  <si>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</si>
  <si>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</si>
  <si>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</si>
  <si>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</si>
  <si>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</si>
  <si>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</si>
  <si>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</si>
  <si>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</si>
  <si>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</si>
  <si>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</si>
  <si>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</si>
  <si>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</si>
  <si>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</si>
  <si>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</si>
  <si>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</si>
  <si>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0590</t>
  </si>
  <si>
    <t>Wpływy z opłat za koncesje i licencje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</si>
  <si>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</si>
  <si>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</si>
  <si>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</si>
  <si>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</si>
  <si>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</si>
  <si>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</si>
  <si>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</si>
  <si>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</si>
  <si>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</si>
  <si>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</si>
  <si>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0480</t>
  </si>
  <si>
    <t>0490</t>
  </si>
  <si>
    <t>Wpływy z innych lokalnych opałat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</si>
  <si>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</si>
  <si>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</si>
  <si>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</si>
  <si>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</si>
  <si>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</si>
  <si>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</si>
  <si>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</si>
  <si>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</si>
  <si>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</si>
  <si>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</si>
  <si>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</si>
  <si>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0580</t>
  </si>
  <si>
    <t>Grzywny i inne kary pieniężne od osób prawnych i innych jednostek organizacyjnych</t>
  </si>
  <si>
    <t>0970</t>
  </si>
  <si>
    <t>Wpływy z różnych dochodów</t>
  </si>
  <si>
    <t>Część równoważąca subwencji ogólnej dla gmin</t>
  </si>
  <si>
    <t>Oświata i wychowanie</t>
  </si>
  <si>
    <t>Szkoły podstawowe</t>
  </si>
  <si>
    <t>2030</t>
  </si>
  <si>
    <t>Dotacje celowe otrzymane z budżetu państwa na realizację własnych zadań bieżących gmin (związkom gmin)</t>
  </si>
  <si>
    <t>Przedszkola</t>
  </si>
  <si>
    <t>2310</t>
  </si>
  <si>
    <t>Dotacje celowe otrzymane z gmin na zadania bieżące realizowane na podstawie porozumień (umów) miedzy jednostkami samorządu terytorialnego</t>
  </si>
  <si>
    <t>Pomoc społeczna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</si>
  <si>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</si>
  <si>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</si>
  <si>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</si>
  <si>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 xml:space="preserve">Dotacje celowe otrzymane z budżetu państwa na realizację własnych zadań bieżących gmin (związkom gmin)  </t>
  </si>
  <si>
    <t>Edukacyjna opieka wychowawcza</t>
  </si>
  <si>
    <t>Pomoc materialna dla uczniów</t>
  </si>
  <si>
    <t>Gospodarka komunalna i ochrona środowiska</t>
  </si>
  <si>
    <t>Zakłady gospodarki komunalnej</t>
  </si>
  <si>
    <t>Wpływy i wydatki związane z gromadzeniem środków z opłat produktowych</t>
  </si>
  <si>
    <t>0400</t>
  </si>
  <si>
    <t>Wpływy z opłaty produktowej</t>
  </si>
  <si>
    <t>Kultura fizyczna i sport</t>
  </si>
  <si>
    <t>Obiekty sportowe</t>
  </si>
  <si>
    <t xml:space="preserve"> Środki na dofinansowanie własnych inwestycji gmin (związków gmin), powiatów (związków powiatów), samorządów województw , pozyskane z innych źródeł</t>
  </si>
  <si>
    <t>Razem:</t>
  </si>
  <si>
    <t>Dział</t>
  </si>
  <si>
    <t>010</t>
  </si>
  <si>
    <t>020</t>
  </si>
  <si>
    <t>Roz- dział</t>
  </si>
  <si>
    <t>Para- graf</t>
  </si>
  <si>
    <t>Infrastruktura  wodociągowa i sanitacyjna wsi</t>
  </si>
  <si>
    <t>Wydatki inwestycyjne jednostek budżetowych</t>
  </si>
  <si>
    <t>01030</t>
  </si>
  <si>
    <t>Izby rolnicze</t>
  </si>
  <si>
    <t>Wpłaty gmin na rzecz izb  rolniczych  w wysokości  2% uzyskanych wpływów z podatku rolnego</t>
  </si>
  <si>
    <t>Drogi publiczne wojewódzkie</t>
  </si>
  <si>
    <t>Wydatki na pomoc finansową udzielaną między jednostkami samorządu terytorialnego na dofinansowanie własnych zadań inwestycyjnych  i zakupów inwestycyjnych</t>
  </si>
  <si>
    <t>Drogi publiczne powiatowe</t>
  </si>
  <si>
    <t>Wydatki na pomoc finansową udzieloną między jednostkami samorządu terytorialnego na dofinansowanie własnych zadan bieżących</t>
  </si>
  <si>
    <t>Zakup materiałów i wyposażenia</t>
  </si>
  <si>
    <t>Zakup usług remontowych</t>
  </si>
  <si>
    <t>Zakup usług pozostałych</t>
  </si>
  <si>
    <t xml:space="preserve">Wydatki inwestycyjne jednostek budżetowych   </t>
  </si>
  <si>
    <t>Turystyka</t>
  </si>
  <si>
    <t>Różne jednostki obsługi gospodarki mieszkaniowej</t>
  </si>
  <si>
    <t>Różne opłaty i składki</t>
  </si>
  <si>
    <t>Działalność usługowa</t>
  </si>
  <si>
    <t>Opracowania geodezyjne i kartograficzne</t>
  </si>
  <si>
    <t>Wynagrodzenia osobowe pracowników</t>
  </si>
  <si>
    <t>Dodatkowe wynagrodzenie roczne</t>
  </si>
  <si>
    <t>Składki na ubezpieczenia społeczne</t>
  </si>
  <si>
    <t>Składki na Fundusz Pracy</t>
  </si>
  <si>
    <t>Podróże służbowe krajowe</t>
  </si>
  <si>
    <t>Odpisy na zakładowy fundusz świadczeń socjalnych</t>
  </si>
  <si>
    <t xml:space="preserve">Rady gmin </t>
  </si>
  <si>
    <t>Różne wydatki na rzecz osób fizycznych</t>
  </si>
  <si>
    <t>Wydatki osobowe nie zaliczone do wynagrodzeń</t>
  </si>
  <si>
    <t>Wynagrodzenia bezosobowe</t>
  </si>
  <si>
    <t>Zakup energii</t>
  </si>
  <si>
    <t>Zakup usług zdrowotnych</t>
  </si>
  <si>
    <t>Zakup usług dostępu do sieci Internet</t>
  </si>
  <si>
    <t>Podróże służbowe zagraniczne</t>
  </si>
  <si>
    <t>Wydatki na zakupy inwestycyjne jednostek budżetowych</t>
  </si>
  <si>
    <t>Promocja jednostek samorządu terytorialnego</t>
  </si>
  <si>
    <t>Urzędy naczelnych organów władzy państwowej,  kontroli i ochrony prawa</t>
  </si>
  <si>
    <t>Bezpieczeństwo  publiczne  i  ochrona   przeciwpożarowa</t>
  </si>
  <si>
    <t>Ochotnicze straże pożarne</t>
  </si>
  <si>
    <t>Pobór podatków, opłat i niepodatkowych należności 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</si>
  <si>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</si>
  <si>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</si>
  <si>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</si>
  <si>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</si>
  <si>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Rezerwy ogólne i celowe</t>
  </si>
  <si>
    <t>Rezerwy</t>
  </si>
  <si>
    <t xml:space="preserve">Wpłaty na Państwowy Fundusz Rehabilitacji Osób Niepełnosprawnych </t>
  </si>
  <si>
    <t>Zakup pomocy naukowych, dydaktycznych i książek</t>
  </si>
  <si>
    <t>Dotacja podmiotowa z budżetu dla niepublicznej jednostki systemu oświaty</t>
  </si>
  <si>
    <t>Dotacja celowa przekazana gminie na zadania bieżące realizowane na podstawie porozumień (umów) między jednostkami samorządu terytorialnego</t>
  </si>
  <si>
    <t>Zakup środków żywności</t>
  </si>
  <si>
    <t>Przedszkola specjalne</t>
  </si>
  <si>
    <t>Gimnazja</t>
  </si>
  <si>
    <t>Dowożenie uczniów do szkół</t>
  </si>
  <si>
    <t>Dokształcanie i doskonalenie nauczycieli</t>
  </si>
  <si>
    <t>Ochrona zdrowia</t>
  </si>
  <si>
    <t>Przeciwdziałanie alkoholizmowi</t>
  </si>
  <si>
    <t>Dotacja celowa z budżetu na finansowanie lub dofinansowanie zadań zleconych do realizacji pozostałym jednostkom niezaliczanym do sektora finansów publicznych</t>
  </si>
  <si>
    <t xml:space="preserve">Zakup usług remontowych </t>
  </si>
  <si>
    <t>Domy pomocy społecznej</t>
  </si>
  <si>
    <t>Świadczenia społeczne</t>
  </si>
  <si>
    <t>Składki na ubezpieczenie zdrowotne</t>
  </si>
  <si>
    <t>Dodatki mieszkaniowe</t>
  </si>
  <si>
    <t>Usługi opiekuńcze i specjalistyczne usługi opiekuńcze</t>
  </si>
  <si>
    <t xml:space="preserve">Świadczenia społeczne </t>
  </si>
  <si>
    <t>Świetlice szkolne</t>
  </si>
  <si>
    <t>Stypendia dla uczniów</t>
  </si>
  <si>
    <t>Gospodarka ściekowa i ochrona wód</t>
  </si>
  <si>
    <t>Oczyszczanie miast i wsi</t>
  </si>
  <si>
    <t>Utrzymanie zieleni w miastach i gminach</t>
  </si>
  <si>
    <t>Oświetlenie ulic, placów i dróg</t>
  </si>
  <si>
    <t xml:space="preserve">Dotacja przedmiotowa z budżetu dla zakładu budżetowego </t>
  </si>
  <si>
    <t>Dotacje celowe z budżetu na finansowanie lub dofinansowanie kosztów realizacji inwestycji i zakupów inwestycyjnych zakładów budżetowych</t>
  </si>
  <si>
    <t>Kultura i ochrona dziedzictwa narodowego</t>
  </si>
  <si>
    <t>Pozostałe instytucje kultury</t>
  </si>
  <si>
    <t>Dotacja podmiotowa z budżetu dla samorządowej instytucji kultury</t>
  </si>
  <si>
    <t>Biblioteki</t>
  </si>
  <si>
    <t>Razem wydatki:</t>
  </si>
  <si>
    <t>Wydatki</t>
  </si>
  <si>
    <t>Razem</t>
  </si>
  <si>
    <t>Wykonanie</t>
  </si>
  <si>
    <t>% wykonania planu</t>
  </si>
  <si>
    <t>Dochody</t>
  </si>
  <si>
    <t>Infrastruktura wodociągowa i sanitacyjna wsi</t>
  </si>
  <si>
    <t>6290</t>
  </si>
  <si>
    <t>Środki na dofinansowanie własnych inwestycji gmin(związków gmin), powiatów (związków powiatów), samorządów, pozyskane z innych źródeł</t>
  </si>
  <si>
    <t>01095</t>
  </si>
  <si>
    <t xml:space="preserve">Drogi publiczne gminne                    </t>
  </si>
  <si>
    <t>6260</t>
  </si>
  <si>
    <t>Dotacje otrzymane z funduszy celowych na finansowanie lub dofionansowanie kosztów realizacji inwestycji  i zakupów inwestycyjnych jednostek sektora finansów publicznych</t>
  </si>
  <si>
    <t>6300</t>
  </si>
  <si>
    <t>Wpływy z tytułu pomocy finansowej udzielonej między jednostkami samorządu terytorialnego na dofinansowanie własnych zadań inwestycyjnych i zakupów inwestycyjnych</t>
  </si>
  <si>
    <t>Wpływy z opłat za wydawaniezezwolenia na sprzedaż alkoholu</t>
  </si>
  <si>
    <t>Pozostala działalność</t>
  </si>
  <si>
    <t>Świadczenia rodzinne, zaliczka alimentacyjna  oraz składki na ubezpieczenia emerytalne i rentowe z ubezpieczenia społecznego</t>
  </si>
  <si>
    <t>Zakup materiałów papierniczych do sprzętu drukarskiego i urządzeń kserograficznych</t>
  </si>
  <si>
    <t>Plan zagospodarowania przestrzennego</t>
  </si>
  <si>
    <t>Zakup usug pozostaych</t>
  </si>
  <si>
    <t>Wydatki osobowe niezaliczone do wynagrodzeń</t>
  </si>
  <si>
    <t>Opłaty z tytułu zakupu usług telekomunikacyjnych telefonii komórkowej</t>
  </si>
  <si>
    <t>Opłaty z tytułu zakupu usług telekomunikacyjnych telefonii stacjonarnej</t>
  </si>
  <si>
    <t>Szkolenia pracowników niebędących członkami korpusu służby cywilnej</t>
  </si>
  <si>
    <t>Zakup akcesoriów komputerowych, w tym programów i licencji</t>
  </si>
  <si>
    <t>Dotacje podmiotowe z budżetu dla publicznej jednostki systemu oświaty  prowadzonej przez osobę prawną   inną niż jednostka samorządu terytorialnego lub przez osobę fizyczną</t>
  </si>
  <si>
    <t>Zakup materiałów papierniczych do sprzętu drularskiego i urządzeń kserograficznych</t>
  </si>
  <si>
    <t>Świadczenia rodzinne, zaliczki alimentacyjne oraz składki na ubezpieczenia emerytalne i rentowe  z ubezpieczenia społecznego</t>
  </si>
  <si>
    <t>Ochrona zabytków i opieka nad zabytkami</t>
  </si>
  <si>
    <t>Dotacja celowe z budżetu  na finansowanie lub dofinansowanie prac remontowych i konserwatorskich obiektów zabytkowych przekazane  jednostkom niezaliczanych do sektora finansów publicznych</t>
  </si>
  <si>
    <t>Stypendia różne</t>
  </si>
  <si>
    <t>WYDATKI</t>
  </si>
  <si>
    <t>% wykona-nia planu</t>
  </si>
  <si>
    <t>Informacja o przebiegu wykonania budżetu Gminy Kleszczewo na dzień 30.06.2007r.</t>
  </si>
  <si>
    <t>Informacja o przebiegu wykonania zadań zleconych z zakresu administracji rządowej na dzień 30.06.2007r.</t>
  </si>
  <si>
    <r>
      <t xml:space="preserve">Paragraf  </t>
    </r>
    <r>
      <rPr>
        <sz val="10"/>
        <rFont val="Arial"/>
        <family val="2"/>
      </rPr>
      <t>2010</t>
    </r>
  </si>
  <si>
    <t>Kleszczewo 07.08.2007r.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</si>
</sst>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_ ;\-#,##0.00\ "/>
    <numFmt numFmtId="166" formatCode="0.00;[Red]0.00"/>
    <numFmt numFmtId="167" formatCode="0;[Red]0"/>
  </numFmts>
  <fonts count="12">
    <font>
      <sz val="10"/>
      <name val="Arial"/>
      <family val="0"/>
    </font>
    <font>
      <sz val="8"/>
      <name val="Arial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vertical="top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0" fontId="7" fillId="0" borderId="0" xfId="0" applyFont="1" applyAlignment="1">
      <alignment vertical="top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2" fontId="2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right" vertical="top"/>
    </xf>
    <xf numFmtId="3" fontId="0" fillId="0" borderId="1" xfId="0" applyNumberForma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2" xfId="0" applyFont="1" applyFill="1" applyBorder="1" applyAlignment="1">
      <alignment vertical="top"/>
    </xf>
    <xf numFmtId="0" fontId="10" fillId="0" borderId="0" xfId="0" applyFont="1" applyAlignment="1">
      <alignment/>
    </xf>
    <xf numFmtId="3" fontId="5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/>
    </xf>
    <xf numFmtId="4" fontId="5" fillId="0" borderId="3" xfId="0" applyNumberFormat="1" applyFont="1" applyBorder="1" applyAlignment="1">
      <alignment vertical="center"/>
    </xf>
    <xf numFmtId="0" fontId="11" fillId="0" borderId="0" xfId="0" applyFont="1" applyAlignment="1">
      <alignment/>
    </xf>
    <xf numFmtId="4" fontId="0" fillId="0" borderId="0" xfId="0" applyNumberFormat="1" applyAlignment="1">
      <alignment vertical="center"/>
    </xf>
    <xf numFmtId="4" fontId="5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top"/>
    </xf>
    <xf numFmtId="4" fontId="8" fillId="0" borderId="0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3" fontId="8" fillId="0" borderId="4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7"/>
  <sheetViews>
    <sheetView tabSelected="1" workbookViewId="0" topLeftCell="A26">
      <selection activeCell="F74" sqref="F74"/>
    </sheetView>
  </sheetViews>
  <sheetFormatPr defaultColWidth="9.140625" defaultRowHeight="12.75"/>
  <cols>
    <col min="1" max="1" width="5.421875" style="0" customWidth="1"/>
    <col min="2" max="2" width="6.421875" style="0" customWidth="1"/>
    <col min="3" max="3" width="5.8515625" style="0" customWidth="1"/>
    <col min="4" max="4" width="42.8515625" style="0" customWidth="1"/>
    <col min="5" max="5" width="11.28125" style="0" customWidth="1"/>
    <col min="6" max="6" width="13.140625" style="46" customWidth="1"/>
    <col min="7" max="7" width="8.28125" style="46" customWidth="1"/>
  </cols>
  <sheetData>
    <row r="1" ht="15.75">
      <c r="A1" s="68" t="s">
        <v>226</v>
      </c>
    </row>
    <row r="4" spans="1:7" ht="57">
      <c r="A4" s="3" t="s">
        <v>112</v>
      </c>
      <c r="B4" s="1" t="s">
        <v>0</v>
      </c>
      <c r="C4" s="2" t="s">
        <v>1</v>
      </c>
      <c r="D4" s="3" t="s">
        <v>2</v>
      </c>
      <c r="E4" s="30" t="s">
        <v>3</v>
      </c>
      <c r="F4" s="62" t="s">
        <v>195</v>
      </c>
      <c r="G4" s="62" t="s">
        <v>225</v>
      </c>
    </row>
    <row r="5" spans="1:7" ht="15">
      <c r="A5" s="47" t="s">
        <v>113</v>
      </c>
      <c r="B5" s="4"/>
      <c r="C5" s="5"/>
      <c r="D5" s="6" t="s">
        <v>4</v>
      </c>
      <c r="E5" s="36">
        <f>E6+E8</f>
        <v>124200</v>
      </c>
      <c r="F5" s="40">
        <f>F6+F8</f>
        <v>124199.9</v>
      </c>
      <c r="G5" s="64">
        <f>F5*100/E5</f>
        <v>99.99991948470209</v>
      </c>
    </row>
    <row r="6" spans="1:7" ht="15">
      <c r="A6" s="47"/>
      <c r="B6" s="49" t="s">
        <v>5</v>
      </c>
      <c r="C6" s="49"/>
      <c r="D6" s="50" t="s">
        <v>198</v>
      </c>
      <c r="E6" s="35">
        <f>E7</f>
        <v>45000</v>
      </c>
      <c r="F6" s="38">
        <f>F7</f>
        <v>45000</v>
      </c>
      <c r="G6" s="64">
        <f>F6*100/E6</f>
        <v>100</v>
      </c>
    </row>
    <row r="7" spans="1:7" ht="44.25" customHeight="1">
      <c r="A7" s="47"/>
      <c r="B7" s="49"/>
      <c r="C7" s="22" t="s">
        <v>199</v>
      </c>
      <c r="D7" s="50" t="s">
        <v>200</v>
      </c>
      <c r="E7" s="35">
        <v>45000</v>
      </c>
      <c r="F7" s="38">
        <v>45000</v>
      </c>
      <c r="G7" s="64">
        <f aca="true" t="shared" si="0" ref="G7:G70">F7*100/E7</f>
        <v>100</v>
      </c>
    </row>
    <row r="8" spans="1:7" ht="15">
      <c r="A8" s="15"/>
      <c r="B8" s="51" t="s">
        <v>201</v>
      </c>
      <c r="C8" s="7"/>
      <c r="D8" s="8" t="s">
        <v>8</v>
      </c>
      <c r="E8" s="35">
        <f>E9</f>
        <v>79200</v>
      </c>
      <c r="F8" s="38">
        <f>F9</f>
        <v>79199.9</v>
      </c>
      <c r="G8" s="64">
        <f t="shared" si="0"/>
        <v>99.99987373737372</v>
      </c>
    </row>
    <row r="9" spans="1:7" ht="60">
      <c r="A9" s="15"/>
      <c r="B9" s="51"/>
      <c r="C9" s="10" t="s">
        <v>27</v>
      </c>
      <c r="D9" s="8" t="s">
        <v>28</v>
      </c>
      <c r="E9" s="35">
        <v>79200</v>
      </c>
      <c r="F9" s="38">
        <v>79199.9</v>
      </c>
      <c r="G9" s="64">
        <f t="shared" si="0"/>
        <v>99.99987373737372</v>
      </c>
    </row>
    <row r="10" spans="1:7" ht="14.25">
      <c r="A10" s="13" t="s">
        <v>114</v>
      </c>
      <c r="B10" s="13"/>
      <c r="C10" s="14"/>
      <c r="D10" s="6" t="s">
        <v>6</v>
      </c>
      <c r="E10" s="41">
        <f>E11</f>
        <v>600</v>
      </c>
      <c r="F10" s="42">
        <f>F11</f>
        <v>0</v>
      </c>
      <c r="G10" s="63">
        <f t="shared" si="0"/>
        <v>0</v>
      </c>
    </row>
    <row r="11" spans="1:7" ht="15">
      <c r="A11" s="15"/>
      <c r="B11" s="9" t="s">
        <v>7</v>
      </c>
      <c r="C11" s="10"/>
      <c r="D11" s="8" t="s">
        <v>8</v>
      </c>
      <c r="E11" s="37">
        <f>E12</f>
        <v>600</v>
      </c>
      <c r="F11" s="39">
        <f>F12</f>
        <v>0</v>
      </c>
      <c r="G11" s="64">
        <f t="shared" si="0"/>
        <v>0</v>
      </c>
    </row>
    <row r="12" spans="1:7" ht="75">
      <c r="A12" s="15"/>
      <c r="B12" s="15"/>
      <c r="C12" s="10" t="s">
        <v>9</v>
      </c>
      <c r="D12" s="8" t="s">
        <v>10</v>
      </c>
      <c r="E12" s="35">
        <v>600</v>
      </c>
      <c r="F12" s="38"/>
      <c r="G12" s="64">
        <f t="shared" si="0"/>
        <v>0</v>
      </c>
    </row>
    <row r="13" spans="1:7" ht="14.25">
      <c r="A13" s="4">
        <v>600</v>
      </c>
      <c r="B13" s="4"/>
      <c r="C13" s="14"/>
      <c r="D13" s="6" t="s">
        <v>11</v>
      </c>
      <c r="E13" s="41">
        <f>E14</f>
        <v>90200</v>
      </c>
      <c r="F13" s="42">
        <f>F14</f>
        <v>90200</v>
      </c>
      <c r="G13" s="63">
        <f t="shared" si="0"/>
        <v>100</v>
      </c>
    </row>
    <row r="14" spans="1:7" ht="15">
      <c r="A14" s="15"/>
      <c r="B14" s="15">
        <v>60016</v>
      </c>
      <c r="C14" s="10"/>
      <c r="D14" s="8" t="s">
        <v>202</v>
      </c>
      <c r="E14" s="37">
        <f>E15</f>
        <v>90200</v>
      </c>
      <c r="F14" s="39">
        <f>F15</f>
        <v>90200</v>
      </c>
      <c r="G14" s="64">
        <f t="shared" si="0"/>
        <v>100</v>
      </c>
    </row>
    <row r="15" spans="1:7" ht="60">
      <c r="A15" s="15"/>
      <c r="B15" s="15"/>
      <c r="C15" s="10" t="s">
        <v>203</v>
      </c>
      <c r="D15" s="8" t="s">
        <v>204</v>
      </c>
      <c r="E15" s="37">
        <v>90200</v>
      </c>
      <c r="F15" s="38">
        <v>90200</v>
      </c>
      <c r="G15" s="64">
        <f t="shared" si="0"/>
        <v>100</v>
      </c>
    </row>
    <row r="16" spans="1:7" ht="60" hidden="1">
      <c r="A16" s="15"/>
      <c r="B16" s="15"/>
      <c r="C16" s="10" t="s">
        <v>205</v>
      </c>
      <c r="D16" s="8" t="s">
        <v>206</v>
      </c>
      <c r="E16" s="58"/>
      <c r="F16" s="38"/>
      <c r="G16" s="64" t="e">
        <f t="shared" si="0"/>
        <v>#DIV/0!</v>
      </c>
    </row>
    <row r="17" spans="1:7" ht="14.25">
      <c r="A17" s="4">
        <v>700</v>
      </c>
      <c r="B17" s="4"/>
      <c r="C17" s="14"/>
      <c r="D17" s="6" t="s">
        <v>15</v>
      </c>
      <c r="E17" s="41">
        <f>E18</f>
        <v>1188358</v>
      </c>
      <c r="F17" s="42">
        <f>F18</f>
        <v>478541.83</v>
      </c>
      <c r="G17" s="63">
        <f t="shared" si="0"/>
        <v>40.26916383783338</v>
      </c>
    </row>
    <row r="18" spans="1:7" ht="15">
      <c r="A18" s="15"/>
      <c r="B18" s="15">
        <v>70005</v>
      </c>
      <c r="C18" s="10"/>
      <c r="D18" s="8" t="s">
        <v>16</v>
      </c>
      <c r="E18" s="37">
        <f>SUM(E19:E24)</f>
        <v>1188358</v>
      </c>
      <c r="F18" s="39">
        <f>SUM(F19:F24)</f>
        <v>478541.83</v>
      </c>
      <c r="G18" s="64">
        <f t="shared" si="0"/>
        <v>40.26916383783338</v>
      </c>
    </row>
    <row r="19" spans="1:7" ht="30">
      <c r="A19" s="15"/>
      <c r="B19" s="15"/>
      <c r="C19" s="10" t="s">
        <v>17</v>
      </c>
      <c r="D19" s="8" t="s">
        <v>18</v>
      </c>
      <c r="E19" s="35">
        <v>5046</v>
      </c>
      <c r="F19" s="38">
        <v>5341.17</v>
      </c>
      <c r="G19" s="64">
        <f t="shared" si="0"/>
        <v>105.84958382877527</v>
      </c>
    </row>
    <row r="20" spans="1:7" ht="15">
      <c r="A20" s="15"/>
      <c r="B20" s="15"/>
      <c r="C20" s="10" t="s">
        <v>13</v>
      </c>
      <c r="D20" s="8" t="s">
        <v>14</v>
      </c>
      <c r="E20" s="58"/>
      <c r="F20" s="38">
        <v>8.8</v>
      </c>
      <c r="G20" s="64"/>
    </row>
    <row r="21" spans="1:7" ht="75">
      <c r="A21" s="15"/>
      <c r="B21" s="15"/>
      <c r="C21" s="10" t="s">
        <v>9</v>
      </c>
      <c r="D21" s="8" t="s">
        <v>10</v>
      </c>
      <c r="E21" s="58">
        <v>106100</v>
      </c>
      <c r="F21" s="38">
        <v>55286.54</v>
      </c>
      <c r="G21" s="64">
        <f t="shared" si="0"/>
        <v>52.1079547596607</v>
      </c>
    </row>
    <row r="22" spans="1:7" ht="45">
      <c r="A22" s="15"/>
      <c r="B22" s="15"/>
      <c r="C22" s="10" t="s">
        <v>19</v>
      </c>
      <c r="D22" s="8" t="s">
        <v>20</v>
      </c>
      <c r="E22" s="58">
        <v>190</v>
      </c>
      <c r="F22" s="38">
        <v>189.56</v>
      </c>
      <c r="G22" s="64">
        <f t="shared" si="0"/>
        <v>99.76842105263158</v>
      </c>
    </row>
    <row r="23" spans="1:7" ht="45">
      <c r="A23" s="15"/>
      <c r="B23" s="15"/>
      <c r="C23" s="10" t="s">
        <v>21</v>
      </c>
      <c r="D23" s="8" t="s">
        <v>22</v>
      </c>
      <c r="E23" s="58">
        <v>1076022</v>
      </c>
      <c r="F23" s="38">
        <v>417045.26</v>
      </c>
      <c r="G23" s="64">
        <f t="shared" si="0"/>
        <v>38.75806070879592</v>
      </c>
    </row>
    <row r="24" spans="1:7" ht="15">
      <c r="A24" s="15"/>
      <c r="B24" s="15"/>
      <c r="C24" s="10" t="s">
        <v>23</v>
      </c>
      <c r="D24" s="8" t="s">
        <v>24</v>
      </c>
      <c r="E24" s="58">
        <v>1000</v>
      </c>
      <c r="F24" s="38">
        <v>670.5</v>
      </c>
      <c r="G24" s="64">
        <f t="shared" si="0"/>
        <v>67.05</v>
      </c>
    </row>
    <row r="25" spans="1:7" ht="14.25">
      <c r="A25" s="4">
        <v>750</v>
      </c>
      <c r="B25" s="4"/>
      <c r="C25" s="14"/>
      <c r="D25" s="6" t="s">
        <v>25</v>
      </c>
      <c r="E25" s="41">
        <f>E26+E29</f>
        <v>45050</v>
      </c>
      <c r="F25" s="42">
        <f>F26+F29</f>
        <v>25400.96</v>
      </c>
      <c r="G25" s="63">
        <f t="shared" si="0"/>
        <v>56.38392896781354</v>
      </c>
    </row>
    <row r="26" spans="1:7" ht="15">
      <c r="A26" s="15"/>
      <c r="B26" s="15">
        <v>75011</v>
      </c>
      <c r="C26" s="10"/>
      <c r="D26" s="8" t="s">
        <v>26</v>
      </c>
      <c r="E26" s="37">
        <f>E27+E28</f>
        <v>41950</v>
      </c>
      <c r="F26" s="39">
        <f>F27+F28</f>
        <v>23034</v>
      </c>
      <c r="G26" s="64">
        <f t="shared" si="0"/>
        <v>54.908224076281286</v>
      </c>
    </row>
    <row r="27" spans="1:7" ht="60">
      <c r="A27" s="15"/>
      <c r="B27" s="15"/>
      <c r="C27" s="10" t="s">
        <v>27</v>
      </c>
      <c r="D27" s="8" t="s">
        <v>28</v>
      </c>
      <c r="E27" s="35">
        <v>41200</v>
      </c>
      <c r="F27" s="38">
        <v>22371</v>
      </c>
      <c r="G27" s="64">
        <f t="shared" si="0"/>
        <v>54.29854368932039</v>
      </c>
    </row>
    <row r="28" spans="1:7" ht="45" customHeight="1">
      <c r="A28" s="15"/>
      <c r="B28" s="15"/>
      <c r="C28" s="10" t="s">
        <v>29</v>
      </c>
      <c r="D28" s="8" t="s">
        <v>30</v>
      </c>
      <c r="E28" s="58">
        <v>750</v>
      </c>
      <c r="F28" s="38">
        <v>663</v>
      </c>
      <c r="G28" s="64">
        <f t="shared" si="0"/>
        <v>88.4</v>
      </c>
    </row>
    <row r="29" spans="1:7" ht="15">
      <c r="A29" s="15"/>
      <c r="B29" s="15">
        <v>75023</v>
      </c>
      <c r="C29" s="10"/>
      <c r="D29" s="8" t="s">
        <v>31</v>
      </c>
      <c r="E29" s="37">
        <f>E30+E31</f>
        <v>3100</v>
      </c>
      <c r="F29" s="39">
        <f>SUM(F30:F32)</f>
        <v>2366.96</v>
      </c>
      <c r="G29" s="64">
        <f t="shared" si="0"/>
        <v>76.35354838709678</v>
      </c>
    </row>
    <row r="30" spans="1:7" ht="15">
      <c r="A30" s="15"/>
      <c r="B30" s="15"/>
      <c r="C30" s="10" t="s">
        <v>13</v>
      </c>
      <c r="D30" s="8" t="s">
        <v>14</v>
      </c>
      <c r="E30" s="58">
        <v>2500</v>
      </c>
      <c r="F30" s="38">
        <v>1740.13</v>
      </c>
      <c r="G30" s="64">
        <f t="shared" si="0"/>
        <v>69.6052</v>
      </c>
    </row>
    <row r="31" spans="1:7" ht="15">
      <c r="A31" s="15"/>
      <c r="B31" s="15"/>
      <c r="C31" s="10" t="s">
        <v>32</v>
      </c>
      <c r="D31" s="8" t="s">
        <v>33</v>
      </c>
      <c r="E31" s="58">
        <v>600</v>
      </c>
      <c r="F31" s="38">
        <v>626.71</v>
      </c>
      <c r="G31" s="64">
        <f t="shared" si="0"/>
        <v>104.45166666666667</v>
      </c>
    </row>
    <row r="32" spans="1:7" ht="15">
      <c r="A32" s="15"/>
      <c r="B32" s="15"/>
      <c r="C32" s="10" t="s">
        <v>23</v>
      </c>
      <c r="D32" s="8" t="s">
        <v>24</v>
      </c>
      <c r="E32" s="58"/>
      <c r="F32" s="38">
        <v>0.12</v>
      </c>
      <c r="G32" s="64"/>
    </row>
    <row r="33" spans="1:7" ht="28.5" customHeight="1">
      <c r="A33" s="18">
        <v>751</v>
      </c>
      <c r="B33" s="4"/>
      <c r="C33" s="14"/>
      <c r="D33" s="6" t="s">
        <v>34</v>
      </c>
      <c r="E33" s="41">
        <f>E34</f>
        <v>771</v>
      </c>
      <c r="F33" s="41">
        <f>F34</f>
        <v>387</v>
      </c>
      <c r="G33" s="64">
        <f t="shared" si="0"/>
        <v>50.19455252918288</v>
      </c>
    </row>
    <row r="34" spans="1:7" ht="30">
      <c r="A34" s="15"/>
      <c r="B34" s="16">
        <v>75101</v>
      </c>
      <c r="C34" s="10"/>
      <c r="D34" s="8" t="s">
        <v>35</v>
      </c>
      <c r="E34" s="37">
        <f>E35</f>
        <v>771</v>
      </c>
      <c r="F34" s="39">
        <f>F35</f>
        <v>387</v>
      </c>
      <c r="G34" s="64">
        <f t="shared" si="0"/>
        <v>50.19455252918288</v>
      </c>
    </row>
    <row r="35" spans="1:7" ht="60">
      <c r="A35" s="15"/>
      <c r="B35" s="15"/>
      <c r="C35" s="10" t="s">
        <v>27</v>
      </c>
      <c r="D35" s="8" t="s">
        <v>28</v>
      </c>
      <c r="E35" s="58">
        <v>771</v>
      </c>
      <c r="F35" s="38">
        <v>387</v>
      </c>
      <c r="G35" s="64">
        <f t="shared" si="0"/>
        <v>50.19455252918288</v>
      </c>
    </row>
    <row r="36" spans="1:7" ht="28.5">
      <c r="A36" s="18">
        <v>754</v>
      </c>
      <c r="B36" s="3"/>
      <c r="C36" s="17"/>
      <c r="D36" s="6" t="s">
        <v>36</v>
      </c>
      <c r="E36" s="41">
        <f>E37</f>
        <v>2500</v>
      </c>
      <c r="F36" s="42">
        <f>F37+F39</f>
        <v>2500</v>
      </c>
      <c r="G36" s="63">
        <f t="shared" si="0"/>
        <v>100</v>
      </c>
    </row>
    <row r="37" spans="1:7" ht="15">
      <c r="A37" s="15"/>
      <c r="B37" s="15">
        <v>75414</v>
      </c>
      <c r="C37" s="10"/>
      <c r="D37" s="8" t="s">
        <v>37</v>
      </c>
      <c r="E37" s="37">
        <f>E38</f>
        <v>2500</v>
      </c>
      <c r="F37" s="38">
        <f>F38</f>
        <v>2500</v>
      </c>
      <c r="G37" s="64">
        <f t="shared" si="0"/>
        <v>100</v>
      </c>
    </row>
    <row r="38" spans="1:7" ht="60">
      <c r="A38" s="15"/>
      <c r="B38" s="15"/>
      <c r="C38" s="10" t="s">
        <v>27</v>
      </c>
      <c r="D38" s="8" t="s">
        <v>38</v>
      </c>
      <c r="E38" s="58">
        <v>2500</v>
      </c>
      <c r="F38" s="38">
        <v>2500</v>
      </c>
      <c r="G38" s="64">
        <f t="shared" si="0"/>
        <v>100</v>
      </c>
    </row>
    <row r="39" spans="1:7" ht="15" hidden="1">
      <c r="A39" s="15"/>
      <c r="B39" s="15">
        <v>75495</v>
      </c>
      <c r="C39" s="10"/>
      <c r="D39" s="8" t="s">
        <v>8</v>
      </c>
      <c r="E39" s="35"/>
      <c r="F39" s="38"/>
      <c r="G39" s="64" t="e">
        <f t="shared" si="0"/>
        <v>#DIV/0!</v>
      </c>
    </row>
    <row r="40" spans="1:7" ht="60" hidden="1">
      <c r="A40" s="15"/>
      <c r="B40" s="15"/>
      <c r="C40" s="10" t="s">
        <v>39</v>
      </c>
      <c r="D40" s="8" t="s">
        <v>40</v>
      </c>
      <c r="E40" s="60"/>
      <c r="F40" s="38"/>
      <c r="G40" s="64" t="e">
        <f t="shared" si="0"/>
        <v>#DIV/0!</v>
      </c>
    </row>
    <row r="41" spans="1:7" ht="42.75" customHeight="1">
      <c r="A41" s="18">
        <v>756</v>
      </c>
      <c r="B41" s="4"/>
      <c r="C41" s="14"/>
      <c r="D41" s="6" t="s">
        <v>41</v>
      </c>
      <c r="E41" s="41">
        <f>E42+E45+E54+E65+E69</f>
        <v>4715165</v>
      </c>
      <c r="F41" s="42">
        <f>F42+F45+F54+F65+F69</f>
        <v>2678990.5300000003</v>
      </c>
      <c r="G41" s="63">
        <f t="shared" si="0"/>
        <v>56.81647471509481</v>
      </c>
    </row>
    <row r="42" spans="1:7" ht="30">
      <c r="A42" s="15"/>
      <c r="B42" s="16">
        <v>75601</v>
      </c>
      <c r="C42" s="10"/>
      <c r="D42" s="8" t="s">
        <v>42</v>
      </c>
      <c r="E42" s="37">
        <f>E43+E44</f>
        <v>4520</v>
      </c>
      <c r="F42" s="39">
        <f>SUM(F43:F44)</f>
        <v>521.27</v>
      </c>
      <c r="G42" s="64">
        <f t="shared" si="0"/>
        <v>11.532522123893806</v>
      </c>
    </row>
    <row r="43" spans="1:7" ht="30">
      <c r="A43" s="15"/>
      <c r="B43" s="15"/>
      <c r="C43" s="10" t="s">
        <v>43</v>
      </c>
      <c r="D43" s="8" t="s">
        <v>44</v>
      </c>
      <c r="E43" s="58">
        <v>4500</v>
      </c>
      <c r="F43" s="44">
        <v>521.04</v>
      </c>
      <c r="G43" s="64">
        <f t="shared" si="0"/>
        <v>11.578666666666667</v>
      </c>
    </row>
    <row r="44" spans="1:7" ht="30">
      <c r="A44" s="15"/>
      <c r="B44" s="15"/>
      <c r="C44" s="10" t="s">
        <v>45</v>
      </c>
      <c r="D44" s="8" t="s">
        <v>46</v>
      </c>
      <c r="E44" s="58">
        <v>20</v>
      </c>
      <c r="F44" s="38">
        <v>0.23</v>
      </c>
      <c r="G44" s="64">
        <f t="shared" si="0"/>
        <v>1.15</v>
      </c>
    </row>
    <row r="45" spans="1:7" ht="60">
      <c r="A45" s="15"/>
      <c r="B45" s="16">
        <v>75615</v>
      </c>
      <c r="C45" s="10"/>
      <c r="D45" s="8" t="s">
        <v>47</v>
      </c>
      <c r="E45" s="37">
        <f>SUM(E46:E53)</f>
        <v>940986</v>
      </c>
      <c r="F45" s="39">
        <f>SUM(F46:F53)</f>
        <v>588878.7599999999</v>
      </c>
      <c r="G45" s="64">
        <f t="shared" si="0"/>
        <v>62.58103308657088</v>
      </c>
    </row>
    <row r="46" spans="1:7" ht="15">
      <c r="A46" s="15"/>
      <c r="B46" s="15"/>
      <c r="C46" s="10" t="s">
        <v>48</v>
      </c>
      <c r="D46" s="8" t="s">
        <v>49</v>
      </c>
      <c r="E46" s="58">
        <v>736570</v>
      </c>
      <c r="F46" s="38">
        <v>445374.16</v>
      </c>
      <c r="G46" s="64">
        <f t="shared" si="0"/>
        <v>60.465965217155194</v>
      </c>
    </row>
    <row r="47" spans="1:7" ht="15">
      <c r="A47" s="15"/>
      <c r="B47" s="15"/>
      <c r="C47" s="10" t="s">
        <v>50</v>
      </c>
      <c r="D47" s="8" t="s">
        <v>51</v>
      </c>
      <c r="E47" s="58">
        <v>153200</v>
      </c>
      <c r="F47" s="38">
        <v>75374</v>
      </c>
      <c r="G47" s="64">
        <f t="shared" si="0"/>
        <v>49.199738903394255</v>
      </c>
    </row>
    <row r="48" spans="1:7" ht="15">
      <c r="A48" s="15"/>
      <c r="B48" s="15"/>
      <c r="C48" s="10" t="s">
        <v>52</v>
      </c>
      <c r="D48" s="8" t="s">
        <v>53</v>
      </c>
      <c r="E48" s="58">
        <v>2210</v>
      </c>
      <c r="F48" s="38">
        <v>1153</v>
      </c>
      <c r="G48" s="64">
        <f t="shared" si="0"/>
        <v>52.171945701357465</v>
      </c>
    </row>
    <row r="49" spans="1:7" ht="15">
      <c r="A49" s="15"/>
      <c r="B49" s="15"/>
      <c r="C49" s="10" t="s">
        <v>54</v>
      </c>
      <c r="D49" s="8" t="s">
        <v>55</v>
      </c>
      <c r="E49" s="58">
        <v>20180</v>
      </c>
      <c r="F49" s="38">
        <v>22139</v>
      </c>
      <c r="G49" s="64">
        <f t="shared" si="0"/>
        <v>109.70763131813676</v>
      </c>
    </row>
    <row r="50" spans="1:7" ht="15">
      <c r="A50" s="15"/>
      <c r="B50" s="15"/>
      <c r="C50" s="10" t="s">
        <v>56</v>
      </c>
      <c r="D50" s="8" t="s">
        <v>57</v>
      </c>
      <c r="E50" s="58">
        <v>28000</v>
      </c>
      <c r="F50" s="38">
        <v>43189</v>
      </c>
      <c r="G50" s="64">
        <f t="shared" si="0"/>
        <v>154.24642857142857</v>
      </c>
    </row>
    <row r="51" spans="1:7" ht="15">
      <c r="A51" s="15"/>
      <c r="B51" s="15"/>
      <c r="C51" s="10" t="s">
        <v>58</v>
      </c>
      <c r="D51" s="8" t="s">
        <v>59</v>
      </c>
      <c r="E51" s="58">
        <v>200</v>
      </c>
      <c r="F51" s="38">
        <v>200</v>
      </c>
      <c r="G51" s="64">
        <f t="shared" si="0"/>
        <v>100</v>
      </c>
    </row>
    <row r="52" spans="1:7" ht="15">
      <c r="A52" s="15"/>
      <c r="B52" s="15"/>
      <c r="C52" s="10" t="s">
        <v>13</v>
      </c>
      <c r="D52" s="8" t="s">
        <v>14</v>
      </c>
      <c r="E52" s="58">
        <v>26</v>
      </c>
      <c r="F52" s="38">
        <v>17.6</v>
      </c>
      <c r="G52" s="64">
        <f t="shared" si="0"/>
        <v>67.69230769230771</v>
      </c>
    </row>
    <row r="53" spans="1:7" ht="30">
      <c r="A53" s="15"/>
      <c r="B53" s="15"/>
      <c r="C53" s="10" t="s">
        <v>45</v>
      </c>
      <c r="D53" s="8" t="s">
        <v>46</v>
      </c>
      <c r="E53" s="58">
        <v>600</v>
      </c>
      <c r="F53" s="38">
        <v>1432</v>
      </c>
      <c r="G53" s="64">
        <f t="shared" si="0"/>
        <v>238.66666666666666</v>
      </c>
    </row>
    <row r="54" spans="1:7" ht="60">
      <c r="A54" s="15"/>
      <c r="B54" s="16">
        <v>75616</v>
      </c>
      <c r="C54" s="10"/>
      <c r="D54" s="8" t="s">
        <v>60</v>
      </c>
      <c r="E54" s="37">
        <f>SUM(E55:E64)</f>
        <v>933933</v>
      </c>
      <c r="F54" s="39">
        <f>SUM(F55:F64)</f>
        <v>684227.68</v>
      </c>
      <c r="G54" s="64">
        <f t="shared" si="0"/>
        <v>73.26303707011103</v>
      </c>
    </row>
    <row r="55" spans="1:7" ht="15">
      <c r="A55" s="15"/>
      <c r="B55" s="15"/>
      <c r="C55" s="10" t="s">
        <v>48</v>
      </c>
      <c r="D55" s="8" t="s">
        <v>49</v>
      </c>
      <c r="E55" s="58">
        <v>403600</v>
      </c>
      <c r="F55" s="38">
        <v>243279.85</v>
      </c>
      <c r="G55" s="64">
        <f t="shared" si="0"/>
        <v>60.27746531219029</v>
      </c>
    </row>
    <row r="56" spans="1:7" ht="15">
      <c r="A56" s="15"/>
      <c r="B56" s="15"/>
      <c r="C56" s="10" t="s">
        <v>50</v>
      </c>
      <c r="D56" s="8" t="s">
        <v>51</v>
      </c>
      <c r="E56" s="58">
        <v>360700</v>
      </c>
      <c r="F56" s="38">
        <v>209392.76</v>
      </c>
      <c r="G56" s="64">
        <f t="shared" si="0"/>
        <v>58.05177710008317</v>
      </c>
    </row>
    <row r="57" spans="1:7" ht="15">
      <c r="A57" s="15"/>
      <c r="B57" s="15"/>
      <c r="C57" s="10" t="s">
        <v>52</v>
      </c>
      <c r="D57" s="8" t="s">
        <v>53</v>
      </c>
      <c r="E57" s="58">
        <v>141</v>
      </c>
      <c r="F57" s="38">
        <v>100</v>
      </c>
      <c r="G57" s="64">
        <f t="shared" si="0"/>
        <v>70.92198581560284</v>
      </c>
    </row>
    <row r="58" spans="1:7" ht="15">
      <c r="A58" s="15"/>
      <c r="B58" s="15"/>
      <c r="C58" s="10" t="s">
        <v>54</v>
      </c>
      <c r="D58" s="8" t="s">
        <v>55</v>
      </c>
      <c r="E58" s="58">
        <v>74712</v>
      </c>
      <c r="F58" s="38">
        <v>56919</v>
      </c>
      <c r="G58" s="64">
        <f t="shared" si="0"/>
        <v>76.18454866688083</v>
      </c>
    </row>
    <row r="59" spans="1:7" ht="15">
      <c r="A59" s="15"/>
      <c r="B59" s="15"/>
      <c r="C59" s="10" t="s">
        <v>61</v>
      </c>
      <c r="D59" s="8" t="s">
        <v>62</v>
      </c>
      <c r="E59" s="58">
        <v>2100</v>
      </c>
      <c r="F59" s="38">
        <v>6172</v>
      </c>
      <c r="G59" s="64">
        <f t="shared" si="0"/>
        <v>293.9047619047619</v>
      </c>
    </row>
    <row r="60" spans="1:7" ht="15">
      <c r="A60" s="15"/>
      <c r="B60" s="15"/>
      <c r="C60" s="10" t="s">
        <v>63</v>
      </c>
      <c r="D60" s="8" t="s">
        <v>64</v>
      </c>
      <c r="E60" s="58">
        <v>30</v>
      </c>
      <c r="F60" s="38"/>
      <c r="G60" s="64">
        <f t="shared" si="0"/>
        <v>0</v>
      </c>
    </row>
    <row r="61" spans="1:7" ht="15">
      <c r="A61" s="15"/>
      <c r="B61" s="15"/>
      <c r="C61" s="10" t="s">
        <v>65</v>
      </c>
      <c r="D61" s="8" t="s">
        <v>66</v>
      </c>
      <c r="E61" s="58">
        <v>150</v>
      </c>
      <c r="F61" s="38">
        <v>330</v>
      </c>
      <c r="G61" s="64">
        <f t="shared" si="0"/>
        <v>220</v>
      </c>
    </row>
    <row r="62" spans="1:7" ht="15">
      <c r="A62" s="15"/>
      <c r="B62" s="15"/>
      <c r="C62" s="10" t="s">
        <v>56</v>
      </c>
      <c r="D62" s="8" t="s">
        <v>57</v>
      </c>
      <c r="E62" s="58">
        <v>87000</v>
      </c>
      <c r="F62" s="38">
        <v>163039.02</v>
      </c>
      <c r="G62" s="64">
        <f t="shared" si="0"/>
        <v>187.4011724137931</v>
      </c>
    </row>
    <row r="63" spans="1:7" ht="15">
      <c r="A63" s="15"/>
      <c r="B63" s="15"/>
      <c r="C63" s="10" t="s">
        <v>13</v>
      </c>
      <c r="D63" s="8" t="s">
        <v>14</v>
      </c>
      <c r="E63" s="58">
        <v>2000</v>
      </c>
      <c r="F63" s="38">
        <v>1355.25</v>
      </c>
      <c r="G63" s="64">
        <f t="shared" si="0"/>
        <v>67.7625</v>
      </c>
    </row>
    <row r="64" spans="1:7" ht="30">
      <c r="A64" s="15"/>
      <c r="B64" s="15"/>
      <c r="C64" s="10" t="s">
        <v>45</v>
      </c>
      <c r="D64" s="8" t="s">
        <v>46</v>
      </c>
      <c r="E64" s="58">
        <v>3500</v>
      </c>
      <c r="F64" s="38">
        <v>3639.8</v>
      </c>
      <c r="G64" s="64">
        <f t="shared" si="0"/>
        <v>103.99428571428571</v>
      </c>
    </row>
    <row r="65" spans="1:7" ht="45">
      <c r="A65" s="15"/>
      <c r="B65" s="16">
        <v>75618</v>
      </c>
      <c r="C65" s="10"/>
      <c r="D65" s="8" t="s">
        <v>67</v>
      </c>
      <c r="E65" s="37">
        <f>SUM(E66:E68)</f>
        <v>376500</v>
      </c>
      <c r="F65" s="39">
        <f>SUM(F66:F68)</f>
        <v>196166.46000000002</v>
      </c>
      <c r="G65" s="64">
        <f t="shared" si="0"/>
        <v>52.1026454183267</v>
      </c>
    </row>
    <row r="66" spans="1:7" ht="15">
      <c r="A66" s="15"/>
      <c r="B66" s="15"/>
      <c r="C66" s="10" t="s">
        <v>68</v>
      </c>
      <c r="D66" s="8" t="s">
        <v>69</v>
      </c>
      <c r="E66" s="58">
        <v>24000</v>
      </c>
      <c r="F66" s="38">
        <v>15625.93</v>
      </c>
      <c r="G66" s="64">
        <f t="shared" si="0"/>
        <v>65.10804166666667</v>
      </c>
    </row>
    <row r="67" spans="1:7" ht="30">
      <c r="A67" s="15"/>
      <c r="B67" s="15"/>
      <c r="C67" s="10" t="s">
        <v>70</v>
      </c>
      <c r="D67" s="8" t="s">
        <v>207</v>
      </c>
      <c r="E67" s="58">
        <v>84200</v>
      </c>
      <c r="F67" s="38">
        <v>64280.42</v>
      </c>
      <c r="G67" s="64">
        <f t="shared" si="0"/>
        <v>76.34254156769596</v>
      </c>
    </row>
    <row r="68" spans="1:7" ht="45">
      <c r="A68" s="15"/>
      <c r="B68" s="15"/>
      <c r="C68" s="10" t="s">
        <v>71</v>
      </c>
      <c r="D68" s="8" t="s">
        <v>72</v>
      </c>
      <c r="E68" s="58">
        <v>268300</v>
      </c>
      <c r="F68" s="38">
        <v>116260.11</v>
      </c>
      <c r="G68" s="64">
        <f t="shared" si="0"/>
        <v>43.33213194185613</v>
      </c>
    </row>
    <row r="69" spans="1:7" ht="30">
      <c r="A69" s="15"/>
      <c r="B69" s="16">
        <v>75621</v>
      </c>
      <c r="C69" s="10"/>
      <c r="D69" s="8" t="s">
        <v>73</v>
      </c>
      <c r="E69" s="37">
        <f>SUM(E70:E71)</f>
        <v>2459226</v>
      </c>
      <c r="F69" s="39">
        <f>SUM(F70:F71)</f>
        <v>1209196.36</v>
      </c>
      <c r="G69" s="64">
        <f t="shared" si="0"/>
        <v>49.16979407341985</v>
      </c>
    </row>
    <row r="70" spans="1:7" ht="15">
      <c r="A70" s="15"/>
      <c r="B70" s="16"/>
      <c r="C70" s="10" t="s">
        <v>74</v>
      </c>
      <c r="D70" s="8" t="s">
        <v>75</v>
      </c>
      <c r="E70" s="58">
        <v>2437226</v>
      </c>
      <c r="F70" s="38">
        <v>1186179</v>
      </c>
      <c r="G70" s="64">
        <f t="shared" si="0"/>
        <v>48.6692247661891</v>
      </c>
    </row>
    <row r="71" spans="1:7" ht="15">
      <c r="A71" s="15"/>
      <c r="B71" s="16"/>
      <c r="C71" s="10" t="s">
        <v>76</v>
      </c>
      <c r="D71" s="8" t="s">
        <v>77</v>
      </c>
      <c r="E71" s="58">
        <v>22000</v>
      </c>
      <c r="F71" s="38">
        <v>23017.36</v>
      </c>
      <c r="G71" s="64">
        <f aca="true" t="shared" si="1" ref="G71:G134">F71*100/E71</f>
        <v>104.62436363636364</v>
      </c>
    </row>
    <row r="72" spans="1:7" ht="14.25">
      <c r="A72" s="4">
        <v>758</v>
      </c>
      <c r="B72" s="18"/>
      <c r="C72" s="14"/>
      <c r="D72" s="6" t="s">
        <v>78</v>
      </c>
      <c r="E72" s="41">
        <f>E73+E75+E77+E81</f>
        <v>4060015</v>
      </c>
      <c r="F72" s="42">
        <f>F73+F75+F77+F81</f>
        <v>2464805.79</v>
      </c>
      <c r="G72" s="63">
        <f t="shared" si="1"/>
        <v>60.70927792138699</v>
      </c>
    </row>
    <row r="73" spans="1:7" ht="30">
      <c r="A73" s="15"/>
      <c r="B73" s="16">
        <v>75801</v>
      </c>
      <c r="C73" s="10"/>
      <c r="D73" s="8" t="s">
        <v>79</v>
      </c>
      <c r="E73" s="37">
        <f>E74</f>
        <v>3624106</v>
      </c>
      <c r="F73" s="39">
        <f>F74</f>
        <v>2230216</v>
      </c>
      <c r="G73" s="64">
        <f t="shared" si="1"/>
        <v>61.53837663688645</v>
      </c>
    </row>
    <row r="74" spans="1:7" ht="15">
      <c r="A74" s="15"/>
      <c r="B74" s="16"/>
      <c r="C74" s="10" t="s">
        <v>80</v>
      </c>
      <c r="D74" s="8" t="s">
        <v>81</v>
      </c>
      <c r="E74" s="58">
        <v>3624106</v>
      </c>
      <c r="F74" s="38">
        <v>2230216</v>
      </c>
      <c r="G74" s="64">
        <f t="shared" si="1"/>
        <v>61.53837663688645</v>
      </c>
    </row>
    <row r="75" spans="1:7" ht="14.25" customHeight="1">
      <c r="A75" s="15"/>
      <c r="B75" s="16">
        <v>75807</v>
      </c>
      <c r="C75" s="10"/>
      <c r="D75" s="8" t="s">
        <v>82</v>
      </c>
      <c r="E75" s="37">
        <f>E76</f>
        <v>399751</v>
      </c>
      <c r="F75" s="39">
        <f>F76</f>
        <v>199878</v>
      </c>
      <c r="G75" s="64">
        <f t="shared" si="1"/>
        <v>50.000625389304844</v>
      </c>
    </row>
    <row r="76" spans="1:7" ht="15">
      <c r="A76" s="15"/>
      <c r="B76" s="15"/>
      <c r="C76" s="10" t="s">
        <v>80</v>
      </c>
      <c r="D76" s="8" t="s">
        <v>81</v>
      </c>
      <c r="E76" s="37">
        <v>399751</v>
      </c>
      <c r="F76" s="38">
        <v>199878</v>
      </c>
      <c r="G76" s="64">
        <f t="shared" si="1"/>
        <v>50.000625389304844</v>
      </c>
    </row>
    <row r="77" spans="1:7" ht="15">
      <c r="A77" s="15"/>
      <c r="B77" s="15">
        <v>75814</v>
      </c>
      <c r="C77" s="10"/>
      <c r="D77" s="8" t="s">
        <v>83</v>
      </c>
      <c r="E77" s="37">
        <f>E79+E80</f>
        <v>20795</v>
      </c>
      <c r="F77" s="39">
        <f>SUM(F78:F80)</f>
        <v>27031.789999999997</v>
      </c>
      <c r="G77" s="64">
        <f t="shared" si="1"/>
        <v>129.99177686943975</v>
      </c>
    </row>
    <row r="78" spans="1:7" ht="30" hidden="1">
      <c r="A78" s="15"/>
      <c r="B78" s="15"/>
      <c r="C78" s="10" t="s">
        <v>84</v>
      </c>
      <c r="D78" s="8" t="s">
        <v>85</v>
      </c>
      <c r="E78" s="58"/>
      <c r="F78" s="38"/>
      <c r="G78" s="64" t="e">
        <f t="shared" si="1"/>
        <v>#DIV/0!</v>
      </c>
    </row>
    <row r="79" spans="1:7" ht="15">
      <c r="A79" s="15"/>
      <c r="B79" s="15"/>
      <c r="C79" s="10" t="s">
        <v>23</v>
      </c>
      <c r="D79" s="8" t="s">
        <v>24</v>
      </c>
      <c r="E79" s="58">
        <v>20495</v>
      </c>
      <c r="F79" s="38">
        <v>25862.69</v>
      </c>
      <c r="G79" s="64">
        <f t="shared" si="1"/>
        <v>126.19024152232252</v>
      </c>
    </row>
    <row r="80" spans="1:7" ht="15">
      <c r="A80" s="15"/>
      <c r="B80" s="15"/>
      <c r="C80" s="10" t="s">
        <v>86</v>
      </c>
      <c r="D80" s="8" t="s">
        <v>87</v>
      </c>
      <c r="E80" s="58">
        <v>300</v>
      </c>
      <c r="F80" s="38">
        <v>1169.1</v>
      </c>
      <c r="G80" s="64">
        <f t="shared" si="1"/>
        <v>389.69999999999993</v>
      </c>
    </row>
    <row r="81" spans="1:7" ht="15">
      <c r="A81" s="15"/>
      <c r="B81" s="16">
        <v>75831</v>
      </c>
      <c r="C81" s="10"/>
      <c r="D81" s="8" t="s">
        <v>88</v>
      </c>
      <c r="E81" s="37">
        <f>E82</f>
        <v>15363</v>
      </c>
      <c r="F81" s="39">
        <f>F82</f>
        <v>7680</v>
      </c>
      <c r="G81" s="64">
        <f t="shared" si="1"/>
        <v>49.99023628197617</v>
      </c>
    </row>
    <row r="82" spans="1:7" ht="15">
      <c r="A82" s="15"/>
      <c r="B82" s="15"/>
      <c r="C82" s="10" t="s">
        <v>80</v>
      </c>
      <c r="D82" s="8" t="s">
        <v>81</v>
      </c>
      <c r="E82" s="58">
        <v>15363</v>
      </c>
      <c r="F82" s="38">
        <v>7680</v>
      </c>
      <c r="G82" s="64">
        <f t="shared" si="1"/>
        <v>49.99023628197617</v>
      </c>
    </row>
    <row r="83" spans="1:7" ht="14.25">
      <c r="A83" s="4">
        <v>801</v>
      </c>
      <c r="B83" s="4"/>
      <c r="C83" s="14"/>
      <c r="D83" s="6" t="s">
        <v>89</v>
      </c>
      <c r="E83" s="41">
        <f>E84+E89+E94</f>
        <v>198053</v>
      </c>
      <c r="F83" s="42">
        <f>F84+F89+F94</f>
        <v>137926.77000000002</v>
      </c>
      <c r="G83" s="63">
        <f t="shared" si="1"/>
        <v>69.64134347876579</v>
      </c>
    </row>
    <row r="84" spans="1:7" ht="15">
      <c r="A84" s="15"/>
      <c r="B84" s="15">
        <v>80101</v>
      </c>
      <c r="C84" s="10"/>
      <c r="D84" s="8" t="s">
        <v>90</v>
      </c>
      <c r="E84" s="37">
        <f>SUM(E85:E88)</f>
        <v>27829</v>
      </c>
      <c r="F84" s="39">
        <f>SUM(F85:F88)</f>
        <v>16356.54</v>
      </c>
      <c r="G84" s="64">
        <f t="shared" si="1"/>
        <v>58.775162600165295</v>
      </c>
    </row>
    <row r="85" spans="1:7" ht="15">
      <c r="A85" s="15"/>
      <c r="B85" s="15"/>
      <c r="C85" s="10" t="s">
        <v>32</v>
      </c>
      <c r="D85" s="8" t="s">
        <v>33</v>
      </c>
      <c r="E85" s="58">
        <v>7186</v>
      </c>
      <c r="F85" s="38">
        <v>2877.3</v>
      </c>
      <c r="G85" s="64">
        <f t="shared" si="1"/>
        <v>40.04035624826051</v>
      </c>
    </row>
    <row r="86" spans="1:7" ht="15">
      <c r="A86" s="15"/>
      <c r="B86" s="15"/>
      <c r="C86" s="10" t="s">
        <v>23</v>
      </c>
      <c r="D86" s="8" t="s">
        <v>24</v>
      </c>
      <c r="E86" s="58">
        <v>7179</v>
      </c>
      <c r="F86" s="38">
        <v>2285.69</v>
      </c>
      <c r="G86" s="64">
        <f t="shared" si="1"/>
        <v>31.8385569020755</v>
      </c>
    </row>
    <row r="87" spans="1:7" ht="15">
      <c r="A87" s="15"/>
      <c r="B87" s="15"/>
      <c r="C87" s="10" t="s">
        <v>86</v>
      </c>
      <c r="D87" s="8" t="s">
        <v>87</v>
      </c>
      <c r="E87" s="58">
        <v>7444</v>
      </c>
      <c r="F87" s="38">
        <v>6677.55</v>
      </c>
      <c r="G87" s="64">
        <f t="shared" si="1"/>
        <v>89.70378828586782</v>
      </c>
    </row>
    <row r="88" spans="1:7" ht="45">
      <c r="A88" s="15"/>
      <c r="B88" s="15"/>
      <c r="C88" s="10" t="s">
        <v>91</v>
      </c>
      <c r="D88" s="8" t="s">
        <v>92</v>
      </c>
      <c r="E88" s="58">
        <v>6020</v>
      </c>
      <c r="F88" s="38">
        <v>4516</v>
      </c>
      <c r="G88" s="64">
        <f t="shared" si="1"/>
        <v>75.01661129568106</v>
      </c>
    </row>
    <row r="89" spans="1:7" ht="15">
      <c r="A89" s="15"/>
      <c r="B89" s="15">
        <v>80104</v>
      </c>
      <c r="C89" s="10"/>
      <c r="D89" s="8" t="s">
        <v>93</v>
      </c>
      <c r="E89" s="37">
        <f>SUM(E90:E93)</f>
        <v>163518</v>
      </c>
      <c r="F89" s="39">
        <f>SUM(F90:F93)</f>
        <v>114864.23000000001</v>
      </c>
      <c r="G89" s="64">
        <f t="shared" si="1"/>
        <v>70.24561821940094</v>
      </c>
    </row>
    <row r="90" spans="1:7" ht="15">
      <c r="A90" s="15"/>
      <c r="B90" s="15"/>
      <c r="C90" s="10" t="s">
        <v>32</v>
      </c>
      <c r="D90" s="8" t="s">
        <v>33</v>
      </c>
      <c r="E90" s="58">
        <v>136104</v>
      </c>
      <c r="F90" s="38">
        <v>96368.66</v>
      </c>
      <c r="G90" s="64">
        <f t="shared" si="1"/>
        <v>70.80516369834832</v>
      </c>
    </row>
    <row r="91" spans="1:7" ht="15">
      <c r="A91" s="15"/>
      <c r="B91" s="15"/>
      <c r="C91" s="10" t="s">
        <v>23</v>
      </c>
      <c r="D91" s="8" t="s">
        <v>24</v>
      </c>
      <c r="E91" s="58">
        <v>2751</v>
      </c>
      <c r="F91" s="38">
        <v>959.47</v>
      </c>
      <c r="G91" s="64">
        <f t="shared" si="1"/>
        <v>34.87713558705925</v>
      </c>
    </row>
    <row r="92" spans="1:7" ht="15">
      <c r="A92" s="15"/>
      <c r="B92" s="15"/>
      <c r="C92" s="10" t="s">
        <v>86</v>
      </c>
      <c r="D92" s="8" t="s">
        <v>87</v>
      </c>
      <c r="E92" s="58">
        <v>2263</v>
      </c>
      <c r="F92" s="38">
        <v>2143.85</v>
      </c>
      <c r="G92" s="64">
        <f t="shared" si="1"/>
        <v>94.7348652231551</v>
      </c>
    </row>
    <row r="93" spans="1:7" ht="60">
      <c r="A93" s="15"/>
      <c r="B93" s="15"/>
      <c r="C93" s="10" t="s">
        <v>94</v>
      </c>
      <c r="D93" s="8" t="s">
        <v>95</v>
      </c>
      <c r="E93" s="58">
        <v>22400</v>
      </c>
      <c r="F93" s="38">
        <v>15392.25</v>
      </c>
      <c r="G93" s="64">
        <f t="shared" si="1"/>
        <v>68.71540178571429</v>
      </c>
    </row>
    <row r="94" spans="1:7" ht="15">
      <c r="A94" s="15"/>
      <c r="B94" s="15">
        <v>80195</v>
      </c>
      <c r="C94" s="10"/>
      <c r="D94" s="8" t="s">
        <v>208</v>
      </c>
      <c r="E94" s="35">
        <f>SUM(E95)</f>
        <v>6706</v>
      </c>
      <c r="F94" s="38">
        <f>F95</f>
        <v>6706</v>
      </c>
      <c r="G94" s="64">
        <f t="shared" si="1"/>
        <v>100</v>
      </c>
    </row>
    <row r="95" spans="1:7" ht="45">
      <c r="A95" s="15"/>
      <c r="B95" s="15"/>
      <c r="C95" s="10" t="s">
        <v>91</v>
      </c>
      <c r="D95" s="8" t="s">
        <v>92</v>
      </c>
      <c r="E95" s="58">
        <v>6706</v>
      </c>
      <c r="F95" s="38">
        <v>6706</v>
      </c>
      <c r="G95" s="64">
        <f t="shared" si="1"/>
        <v>100</v>
      </c>
    </row>
    <row r="96" spans="1:7" ht="14.25">
      <c r="A96" s="4">
        <v>852</v>
      </c>
      <c r="B96" s="4"/>
      <c r="C96" s="14"/>
      <c r="D96" s="6" t="s">
        <v>96</v>
      </c>
      <c r="E96" s="41">
        <f>E97+E99+E101+E104+E108</f>
        <v>1767738</v>
      </c>
      <c r="F96" s="42">
        <f>F97+F99+F101+F104+F108</f>
        <v>769928.43</v>
      </c>
      <c r="G96" s="63">
        <f t="shared" si="1"/>
        <v>43.554442456970435</v>
      </c>
    </row>
    <row r="97" spans="1:7" ht="45">
      <c r="A97" s="4"/>
      <c r="B97" s="16">
        <v>85212</v>
      </c>
      <c r="C97" s="10"/>
      <c r="D97" s="8" t="s">
        <v>209</v>
      </c>
      <c r="E97" s="37">
        <f>E98</f>
        <v>1567400</v>
      </c>
      <c r="F97" s="39">
        <f>F98</f>
        <v>661442</v>
      </c>
      <c r="G97" s="64">
        <f t="shared" si="1"/>
        <v>42.19994896006125</v>
      </c>
    </row>
    <row r="98" spans="1:7" ht="60">
      <c r="A98" s="15"/>
      <c r="B98" s="19"/>
      <c r="C98" s="10" t="s">
        <v>27</v>
      </c>
      <c r="D98" s="8" t="s">
        <v>28</v>
      </c>
      <c r="E98" s="58">
        <v>1567400</v>
      </c>
      <c r="F98" s="38">
        <v>661442</v>
      </c>
      <c r="G98" s="64">
        <f t="shared" si="1"/>
        <v>42.19994896006125</v>
      </c>
    </row>
    <row r="99" spans="1:7" ht="45" customHeight="1">
      <c r="A99" s="15"/>
      <c r="B99" s="16">
        <v>85213</v>
      </c>
      <c r="C99" s="10"/>
      <c r="D99" s="8" t="s">
        <v>97</v>
      </c>
      <c r="E99" s="37">
        <f>E100</f>
        <v>7300</v>
      </c>
      <c r="F99" s="39">
        <f>F100</f>
        <v>4016</v>
      </c>
      <c r="G99" s="64">
        <f t="shared" si="1"/>
        <v>55.013698630136986</v>
      </c>
    </row>
    <row r="100" spans="1:7" ht="60">
      <c r="A100" s="15"/>
      <c r="B100" s="20"/>
      <c r="C100" s="10" t="s">
        <v>27</v>
      </c>
      <c r="D100" s="8" t="s">
        <v>28</v>
      </c>
      <c r="E100" s="58">
        <v>7300</v>
      </c>
      <c r="F100" s="38">
        <v>4016</v>
      </c>
      <c r="G100" s="64">
        <f t="shared" si="1"/>
        <v>55.013698630136986</v>
      </c>
    </row>
    <row r="101" spans="1:7" ht="30">
      <c r="A101" s="15"/>
      <c r="B101" s="16">
        <v>85214</v>
      </c>
      <c r="C101" s="10"/>
      <c r="D101" s="8" t="s">
        <v>98</v>
      </c>
      <c r="E101" s="37">
        <f>E102+E103</f>
        <v>114000</v>
      </c>
      <c r="F101" s="39">
        <f>F102+F103</f>
        <v>57631</v>
      </c>
      <c r="G101" s="64">
        <f t="shared" si="1"/>
        <v>50.55350877192983</v>
      </c>
    </row>
    <row r="102" spans="1:7" ht="60">
      <c r="A102" s="15"/>
      <c r="B102" s="19"/>
      <c r="C102" s="10" t="s">
        <v>27</v>
      </c>
      <c r="D102" s="8" t="s">
        <v>28</v>
      </c>
      <c r="E102" s="58">
        <v>22800</v>
      </c>
      <c r="F102" s="38">
        <v>11235</v>
      </c>
      <c r="G102" s="64">
        <f t="shared" si="1"/>
        <v>49.276315789473685</v>
      </c>
    </row>
    <row r="103" spans="1:7" ht="45">
      <c r="A103" s="15"/>
      <c r="B103" s="16"/>
      <c r="C103" s="10" t="s">
        <v>91</v>
      </c>
      <c r="D103" s="8" t="s">
        <v>92</v>
      </c>
      <c r="E103" s="58">
        <v>91200</v>
      </c>
      <c r="F103" s="38">
        <v>46396</v>
      </c>
      <c r="G103" s="64">
        <f t="shared" si="1"/>
        <v>50.87280701754386</v>
      </c>
    </row>
    <row r="104" spans="1:7" ht="15">
      <c r="A104" s="15"/>
      <c r="B104" s="15">
        <v>85219</v>
      </c>
      <c r="C104" s="10"/>
      <c r="D104" s="8" t="s">
        <v>99</v>
      </c>
      <c r="E104" s="37">
        <v>56570</v>
      </c>
      <c r="F104" s="39">
        <f>SUM(F105:F107)</f>
        <v>30855.43</v>
      </c>
      <c r="G104" s="64">
        <f t="shared" si="1"/>
        <v>54.54380413646809</v>
      </c>
    </row>
    <row r="105" spans="1:7" ht="15">
      <c r="A105" s="15"/>
      <c r="B105" s="15"/>
      <c r="C105" s="10" t="s">
        <v>23</v>
      </c>
      <c r="D105" s="8" t="s">
        <v>24</v>
      </c>
      <c r="E105" s="58">
        <v>4130</v>
      </c>
      <c r="F105" s="38">
        <v>1777.07</v>
      </c>
      <c r="G105" s="64">
        <f t="shared" si="1"/>
        <v>43.028329297820825</v>
      </c>
    </row>
    <row r="106" spans="1:7" ht="15">
      <c r="A106" s="15"/>
      <c r="B106" s="15"/>
      <c r="C106" s="10" t="s">
        <v>86</v>
      </c>
      <c r="D106" s="8" t="s">
        <v>87</v>
      </c>
      <c r="E106" s="58">
        <v>40</v>
      </c>
      <c r="F106" s="38">
        <v>153.36</v>
      </c>
      <c r="G106" s="64">
        <f t="shared" si="1"/>
        <v>383.40000000000003</v>
      </c>
    </row>
    <row r="107" spans="1:7" ht="45">
      <c r="A107" s="15"/>
      <c r="B107" s="15"/>
      <c r="C107" s="10" t="s">
        <v>91</v>
      </c>
      <c r="D107" s="8" t="s">
        <v>100</v>
      </c>
      <c r="E107" s="58">
        <v>52400</v>
      </c>
      <c r="F107" s="38">
        <v>28925</v>
      </c>
      <c r="G107" s="64">
        <f t="shared" si="1"/>
        <v>55.20038167938932</v>
      </c>
    </row>
    <row r="108" spans="1:7" ht="15">
      <c r="A108" s="15"/>
      <c r="B108" s="15">
        <v>85295</v>
      </c>
      <c r="C108" s="10"/>
      <c r="D108" s="8" t="s">
        <v>8</v>
      </c>
      <c r="E108" s="37">
        <f>E109</f>
        <v>22468</v>
      </c>
      <c r="F108" s="39">
        <f>F109</f>
        <v>15984</v>
      </c>
      <c r="G108" s="64">
        <f t="shared" si="1"/>
        <v>71.14117856507032</v>
      </c>
    </row>
    <row r="109" spans="1:7" ht="45">
      <c r="A109" s="15"/>
      <c r="B109" s="20"/>
      <c r="C109" s="10" t="s">
        <v>91</v>
      </c>
      <c r="D109" s="8" t="s">
        <v>100</v>
      </c>
      <c r="E109" s="58">
        <v>22468</v>
      </c>
      <c r="F109" s="38">
        <v>15984</v>
      </c>
      <c r="G109" s="64">
        <f t="shared" si="1"/>
        <v>71.14117856507032</v>
      </c>
    </row>
    <row r="110" spans="1:7" ht="14.25">
      <c r="A110" s="4">
        <v>854</v>
      </c>
      <c r="B110" s="4"/>
      <c r="C110" s="14"/>
      <c r="D110" s="6" t="s">
        <v>101</v>
      </c>
      <c r="E110" s="41">
        <f>E111+E113</f>
        <v>170385</v>
      </c>
      <c r="F110" s="42">
        <f>F111+F113</f>
        <v>136551.5</v>
      </c>
      <c r="G110" s="63">
        <f t="shared" si="1"/>
        <v>80.14291164128298</v>
      </c>
    </row>
    <row r="111" spans="1:7" ht="15">
      <c r="A111" s="4"/>
      <c r="B111" s="21">
        <v>85415</v>
      </c>
      <c r="C111" s="22"/>
      <c r="D111" s="23" t="s">
        <v>102</v>
      </c>
      <c r="E111" s="37">
        <f>E112</f>
        <v>34383</v>
      </c>
      <c r="F111" s="39">
        <f>F112</f>
        <v>34383</v>
      </c>
      <c r="G111" s="64">
        <f t="shared" si="1"/>
        <v>100</v>
      </c>
    </row>
    <row r="112" spans="1:7" ht="45">
      <c r="A112" s="4"/>
      <c r="B112" s="21"/>
      <c r="C112" s="22" t="s">
        <v>91</v>
      </c>
      <c r="D112" s="8" t="s">
        <v>100</v>
      </c>
      <c r="E112" s="58">
        <v>34383</v>
      </c>
      <c r="F112" s="38">
        <v>34383</v>
      </c>
      <c r="G112" s="64">
        <f t="shared" si="1"/>
        <v>100</v>
      </c>
    </row>
    <row r="113" spans="1:7" ht="15">
      <c r="A113" s="15"/>
      <c r="B113" s="15">
        <v>85495</v>
      </c>
      <c r="C113" s="10"/>
      <c r="D113" s="8" t="s">
        <v>8</v>
      </c>
      <c r="E113" s="37">
        <f>E114</f>
        <v>136002</v>
      </c>
      <c r="F113" s="39">
        <f>SUM(F114:F114)</f>
        <v>102168.5</v>
      </c>
      <c r="G113" s="64">
        <f t="shared" si="1"/>
        <v>75.12279231187776</v>
      </c>
    </row>
    <row r="114" spans="1:7" ht="15">
      <c r="A114" s="15"/>
      <c r="B114" s="15"/>
      <c r="C114" s="10" t="s">
        <v>32</v>
      </c>
      <c r="D114" s="8" t="s">
        <v>33</v>
      </c>
      <c r="E114" s="58">
        <v>136002</v>
      </c>
      <c r="F114" s="38">
        <v>102168.5</v>
      </c>
      <c r="G114" s="64">
        <f t="shared" si="1"/>
        <v>75.12279231187776</v>
      </c>
    </row>
    <row r="115" spans="1:7" ht="15.75" customHeight="1">
      <c r="A115" s="18">
        <v>900</v>
      </c>
      <c r="B115" s="4"/>
      <c r="C115" s="14"/>
      <c r="D115" s="6" t="s">
        <v>103</v>
      </c>
      <c r="E115" s="36">
        <f>E116+E118</f>
        <v>32360</v>
      </c>
      <c r="F115" s="40">
        <f>F116+F118</f>
        <v>16458.5</v>
      </c>
      <c r="G115" s="63">
        <f t="shared" si="1"/>
        <v>50.860630407911</v>
      </c>
    </row>
    <row r="116" spans="1:7" ht="30">
      <c r="A116" s="15"/>
      <c r="B116" s="16">
        <v>90020</v>
      </c>
      <c r="C116" s="10"/>
      <c r="D116" s="8" t="s">
        <v>105</v>
      </c>
      <c r="E116" s="37">
        <f>E117</f>
        <v>700</v>
      </c>
      <c r="F116" s="39">
        <f>F117</f>
        <v>1253.76</v>
      </c>
      <c r="G116" s="64">
        <f t="shared" si="1"/>
        <v>179.10857142857142</v>
      </c>
    </row>
    <row r="117" spans="1:7" ht="15">
      <c r="A117" s="15"/>
      <c r="B117" s="15"/>
      <c r="C117" s="10" t="s">
        <v>106</v>
      </c>
      <c r="D117" s="8" t="s">
        <v>107</v>
      </c>
      <c r="E117" s="58">
        <v>700</v>
      </c>
      <c r="F117" s="38">
        <v>1253.76</v>
      </c>
      <c r="G117" s="64">
        <f t="shared" si="1"/>
        <v>179.10857142857142</v>
      </c>
    </row>
    <row r="118" spans="1:7" ht="15">
      <c r="A118" s="15"/>
      <c r="B118" s="15">
        <v>90095</v>
      </c>
      <c r="C118" s="10"/>
      <c r="D118" s="8" t="s">
        <v>8</v>
      </c>
      <c r="E118" s="37">
        <f>E119+E120</f>
        <v>31660</v>
      </c>
      <c r="F118" s="39">
        <f>SUM(F119:F120)</f>
        <v>15204.740000000002</v>
      </c>
      <c r="G118" s="64">
        <f t="shared" si="1"/>
        <v>48.02507896399243</v>
      </c>
    </row>
    <row r="119" spans="1:7" ht="15">
      <c r="A119" s="15"/>
      <c r="B119" s="15"/>
      <c r="C119" s="10" t="s">
        <v>13</v>
      </c>
      <c r="D119" s="8" t="s">
        <v>14</v>
      </c>
      <c r="E119" s="58">
        <v>31500</v>
      </c>
      <c r="F119" s="38">
        <v>15088.54</v>
      </c>
      <c r="G119" s="64">
        <f t="shared" si="1"/>
        <v>47.900126984126985</v>
      </c>
    </row>
    <row r="120" spans="1:7" ht="15">
      <c r="A120" s="15"/>
      <c r="B120" s="15"/>
      <c r="C120" s="10" t="s">
        <v>23</v>
      </c>
      <c r="D120" s="8" t="s">
        <v>24</v>
      </c>
      <c r="E120" s="58">
        <v>160</v>
      </c>
      <c r="F120" s="38">
        <v>116.2</v>
      </c>
      <c r="G120" s="64">
        <f t="shared" si="1"/>
        <v>72.625</v>
      </c>
    </row>
    <row r="121" spans="1:7" ht="15" hidden="1">
      <c r="A121" s="4">
        <v>926</v>
      </c>
      <c r="B121" s="4"/>
      <c r="C121" s="14"/>
      <c r="D121" s="6" t="s">
        <v>108</v>
      </c>
      <c r="E121" s="41"/>
      <c r="F121" s="38"/>
      <c r="G121" s="64" t="e">
        <f t="shared" si="1"/>
        <v>#DIV/0!</v>
      </c>
    </row>
    <row r="122" spans="1:7" ht="15" hidden="1">
      <c r="A122" s="15"/>
      <c r="B122" s="15">
        <v>92601</v>
      </c>
      <c r="C122" s="10"/>
      <c r="D122" s="8" t="s">
        <v>109</v>
      </c>
      <c r="E122" s="37"/>
      <c r="F122" s="38"/>
      <c r="G122" s="64" t="e">
        <f t="shared" si="1"/>
        <v>#DIV/0!</v>
      </c>
    </row>
    <row r="123" spans="1:7" ht="60" hidden="1">
      <c r="A123" s="15"/>
      <c r="B123" s="15"/>
      <c r="C123" s="10">
        <v>6290</v>
      </c>
      <c r="D123" s="8" t="s">
        <v>110</v>
      </c>
      <c r="E123" s="60"/>
      <c r="F123" s="38"/>
      <c r="G123" s="64" t="e">
        <f t="shared" si="1"/>
        <v>#DIV/0!</v>
      </c>
    </row>
    <row r="124" spans="1:7" ht="14.25">
      <c r="A124" s="26"/>
      <c r="B124" s="26"/>
      <c r="C124" s="27"/>
      <c r="D124" s="6" t="s">
        <v>111</v>
      </c>
      <c r="E124" s="41">
        <f>E5+E10+E13+E17+E25+E33+E36+E41+E72+E83+E96+E110+E115</f>
        <v>12395395</v>
      </c>
      <c r="F124" s="42">
        <f>SUM(F5+F10+F13+F17+F25+F33+F36+F41+F72+F83+F96+F110+F115+F121)</f>
        <v>6925891.209999999</v>
      </c>
      <c r="G124" s="63">
        <f t="shared" si="1"/>
        <v>55.874711616693126</v>
      </c>
    </row>
    <row r="125" spans="1:7" ht="15">
      <c r="A125" s="53"/>
      <c r="B125" s="53"/>
      <c r="C125" s="54"/>
      <c r="D125" s="55"/>
      <c r="E125" s="85"/>
      <c r="F125" s="86"/>
      <c r="G125" s="87"/>
    </row>
    <row r="126" spans="1:7" ht="15.75">
      <c r="A126" s="28"/>
      <c r="B126" s="28"/>
      <c r="C126" s="28"/>
      <c r="D126" s="45"/>
      <c r="E126" s="88"/>
      <c r="F126" s="70"/>
      <c r="G126" s="89"/>
    </row>
    <row r="127" spans="1:7" ht="15">
      <c r="A127" s="57" t="s">
        <v>224</v>
      </c>
      <c r="B127" s="28"/>
      <c r="C127" s="28"/>
      <c r="E127" s="66"/>
      <c r="F127" s="67"/>
      <c r="G127" s="90"/>
    </row>
    <row r="128" spans="1:7" ht="57">
      <c r="A128" s="29" t="s">
        <v>112</v>
      </c>
      <c r="B128" s="30" t="s">
        <v>115</v>
      </c>
      <c r="C128" s="30" t="s">
        <v>116</v>
      </c>
      <c r="D128" s="29" t="s">
        <v>2</v>
      </c>
      <c r="E128" s="61" t="s">
        <v>3</v>
      </c>
      <c r="F128" s="62" t="s">
        <v>195</v>
      </c>
      <c r="G128" s="62" t="s">
        <v>196</v>
      </c>
    </row>
    <row r="129" spans="1:7" ht="14.25">
      <c r="A129" s="31" t="s">
        <v>113</v>
      </c>
      <c r="B129" s="31"/>
      <c r="C129" s="32"/>
      <c r="D129" s="33" t="s">
        <v>4</v>
      </c>
      <c r="E129" s="59">
        <f>E130+E132+E134</f>
        <v>220400</v>
      </c>
      <c r="F129" s="65">
        <f>F130+F132+F134</f>
        <v>86032.02</v>
      </c>
      <c r="G129" s="63">
        <f t="shared" si="1"/>
        <v>39.034491833030856</v>
      </c>
    </row>
    <row r="130" spans="1:7" ht="15">
      <c r="A130" s="34"/>
      <c r="B130" s="34" t="s">
        <v>5</v>
      </c>
      <c r="C130" s="24"/>
      <c r="D130" s="25" t="s">
        <v>117</v>
      </c>
      <c r="E130" s="35">
        <f>E131</f>
        <v>129200</v>
      </c>
      <c r="F130" s="38">
        <f>SUM(F131:F131)</f>
        <v>1033.8</v>
      </c>
      <c r="G130" s="64">
        <f t="shared" si="1"/>
        <v>0.8001547987616099</v>
      </c>
    </row>
    <row r="131" spans="1:7" ht="15">
      <c r="A131" s="34"/>
      <c r="B131" s="34"/>
      <c r="C131" s="24">
        <v>6050</v>
      </c>
      <c r="D131" s="25" t="s">
        <v>118</v>
      </c>
      <c r="E131" s="58">
        <v>129200</v>
      </c>
      <c r="F131" s="38">
        <v>1033.8</v>
      </c>
      <c r="G131" s="64">
        <f t="shared" si="1"/>
        <v>0.8001547987616099</v>
      </c>
    </row>
    <row r="132" spans="1:7" ht="15">
      <c r="A132" s="34"/>
      <c r="B132" s="34" t="s">
        <v>119</v>
      </c>
      <c r="C132" s="24"/>
      <c r="D132" s="25" t="s">
        <v>120</v>
      </c>
      <c r="E132" s="35">
        <f>E133</f>
        <v>12000</v>
      </c>
      <c r="F132" s="38">
        <f>F133</f>
        <v>5798.32</v>
      </c>
      <c r="G132" s="64">
        <f t="shared" si="1"/>
        <v>48.31933333333333</v>
      </c>
    </row>
    <row r="133" spans="1:7" ht="28.5" customHeight="1">
      <c r="A133" s="24"/>
      <c r="B133" s="24"/>
      <c r="C133" s="24">
        <v>2850</v>
      </c>
      <c r="D133" s="25" t="s">
        <v>121</v>
      </c>
      <c r="E133" s="58">
        <v>12000</v>
      </c>
      <c r="F133" s="38">
        <v>5798.32</v>
      </c>
      <c r="G133" s="64">
        <f t="shared" si="1"/>
        <v>48.31933333333333</v>
      </c>
    </row>
    <row r="134" spans="1:7" ht="15">
      <c r="A134" s="24"/>
      <c r="B134" s="51" t="s">
        <v>201</v>
      </c>
      <c r="C134" s="7"/>
      <c r="D134" s="8" t="s">
        <v>8</v>
      </c>
      <c r="E134" s="35">
        <f>SUM(E135:E141)</f>
        <v>79200</v>
      </c>
      <c r="F134" s="38">
        <f>SUM(F135:F141)</f>
        <v>79199.90000000001</v>
      </c>
      <c r="G134" s="64">
        <f t="shared" si="1"/>
        <v>99.99987373737375</v>
      </c>
    </row>
    <row r="135" spans="1:7" ht="15">
      <c r="A135" s="24"/>
      <c r="B135" s="24"/>
      <c r="C135" s="24">
        <v>4010</v>
      </c>
      <c r="D135" s="25" t="s">
        <v>135</v>
      </c>
      <c r="E135" s="58">
        <v>550</v>
      </c>
      <c r="F135" s="38">
        <v>550</v>
      </c>
      <c r="G135" s="64">
        <f aca="true" t="shared" si="2" ref="G135:G198">F135*100/E135</f>
        <v>100</v>
      </c>
    </row>
    <row r="136" spans="1:7" ht="15">
      <c r="A136" s="24"/>
      <c r="B136" s="24"/>
      <c r="C136" s="24">
        <v>4110</v>
      </c>
      <c r="D136" s="25" t="s">
        <v>137</v>
      </c>
      <c r="E136" s="58">
        <v>94</v>
      </c>
      <c r="F136" s="38">
        <v>94.05</v>
      </c>
      <c r="G136" s="64">
        <f t="shared" si="2"/>
        <v>100.05319148936171</v>
      </c>
    </row>
    <row r="137" spans="1:7" ht="15">
      <c r="A137" s="24"/>
      <c r="B137" s="24"/>
      <c r="C137" s="24">
        <v>4120</v>
      </c>
      <c r="D137" s="25" t="s">
        <v>138</v>
      </c>
      <c r="E137" s="58">
        <v>14</v>
      </c>
      <c r="F137" s="38">
        <v>13.48</v>
      </c>
      <c r="G137" s="64">
        <f t="shared" si="2"/>
        <v>96.28571428571429</v>
      </c>
    </row>
    <row r="138" spans="1:7" ht="15">
      <c r="A138" s="24"/>
      <c r="B138" s="24"/>
      <c r="C138" s="24">
        <v>4210</v>
      </c>
      <c r="D138" s="25" t="s">
        <v>126</v>
      </c>
      <c r="E138" s="58">
        <v>18</v>
      </c>
      <c r="F138" s="38">
        <v>18</v>
      </c>
      <c r="G138" s="64">
        <f t="shared" si="2"/>
        <v>100</v>
      </c>
    </row>
    <row r="139" spans="1:7" ht="15">
      <c r="A139" s="24"/>
      <c r="B139" s="24"/>
      <c r="C139" s="24">
        <v>4300</v>
      </c>
      <c r="D139" s="25" t="s">
        <v>128</v>
      </c>
      <c r="E139" s="58">
        <v>862</v>
      </c>
      <c r="F139" s="38">
        <v>862.13</v>
      </c>
      <c r="G139" s="64">
        <f t="shared" si="2"/>
        <v>100.01508120649652</v>
      </c>
    </row>
    <row r="140" spans="1:7" ht="15">
      <c r="A140" s="24"/>
      <c r="B140" s="24"/>
      <c r="C140" s="24">
        <v>4430</v>
      </c>
      <c r="D140" s="25" t="s">
        <v>132</v>
      </c>
      <c r="E140" s="58">
        <v>77647</v>
      </c>
      <c r="F140" s="38">
        <v>77646.96</v>
      </c>
      <c r="G140" s="64">
        <f t="shared" si="2"/>
        <v>99.99994848480947</v>
      </c>
    </row>
    <row r="141" spans="1:7" ht="30">
      <c r="A141" s="24"/>
      <c r="B141" s="24"/>
      <c r="C141" s="24">
        <v>4740</v>
      </c>
      <c r="D141" s="25" t="s">
        <v>210</v>
      </c>
      <c r="E141" s="58">
        <v>15</v>
      </c>
      <c r="F141" s="38">
        <v>15.28</v>
      </c>
      <c r="G141" s="64">
        <f t="shared" si="2"/>
        <v>101.86666666666666</v>
      </c>
    </row>
    <row r="142" spans="1:7" ht="14.25">
      <c r="A142" s="32">
        <v>600</v>
      </c>
      <c r="B142" s="32"/>
      <c r="C142" s="32"/>
      <c r="D142" s="33" t="s">
        <v>11</v>
      </c>
      <c r="E142" s="36">
        <f>E143+E145+E147</f>
        <v>639670</v>
      </c>
      <c r="F142" s="40">
        <f>F143+F145+F147</f>
        <v>53585.07000000001</v>
      </c>
      <c r="G142" s="63">
        <f t="shared" si="2"/>
        <v>8.376986571200776</v>
      </c>
    </row>
    <row r="143" spans="1:7" ht="15">
      <c r="A143" s="24"/>
      <c r="B143" s="24">
        <v>60013</v>
      </c>
      <c r="C143" s="24"/>
      <c r="D143" s="25" t="s">
        <v>122</v>
      </c>
      <c r="E143" s="35">
        <f>E144</f>
        <v>100000</v>
      </c>
      <c r="F143" s="38">
        <f>F144</f>
        <v>0</v>
      </c>
      <c r="G143" s="64">
        <f t="shared" si="2"/>
        <v>0</v>
      </c>
    </row>
    <row r="144" spans="1:7" ht="60">
      <c r="A144" s="24"/>
      <c r="B144" s="24"/>
      <c r="C144" s="24">
        <v>6300</v>
      </c>
      <c r="D144" s="25" t="s">
        <v>123</v>
      </c>
      <c r="E144" s="58">
        <v>100000</v>
      </c>
      <c r="F144" s="38"/>
      <c r="G144" s="64">
        <f t="shared" si="2"/>
        <v>0</v>
      </c>
    </row>
    <row r="145" spans="1:7" ht="15">
      <c r="A145" s="24"/>
      <c r="B145" s="24">
        <v>60014</v>
      </c>
      <c r="C145" s="24"/>
      <c r="D145" s="25" t="s">
        <v>124</v>
      </c>
      <c r="E145" s="35">
        <f>E146</f>
        <v>150000</v>
      </c>
      <c r="F145" s="38">
        <f>SUM(F146:F146)</f>
        <v>0</v>
      </c>
      <c r="G145" s="64">
        <f t="shared" si="2"/>
        <v>0</v>
      </c>
    </row>
    <row r="146" spans="1:7" ht="45">
      <c r="A146" s="24"/>
      <c r="B146" s="24"/>
      <c r="C146" s="24">
        <v>2710</v>
      </c>
      <c r="D146" s="25" t="s">
        <v>125</v>
      </c>
      <c r="E146" s="58">
        <v>150000</v>
      </c>
      <c r="F146" s="38"/>
      <c r="G146" s="64">
        <f t="shared" si="2"/>
        <v>0</v>
      </c>
    </row>
    <row r="147" spans="1:7" ht="15">
      <c r="A147" s="24"/>
      <c r="B147" s="24">
        <v>60016</v>
      </c>
      <c r="C147" s="24"/>
      <c r="D147" s="25" t="s">
        <v>12</v>
      </c>
      <c r="E147" s="35">
        <f>SUM(E148:E152)</f>
        <v>389670</v>
      </c>
      <c r="F147" s="38">
        <f>SUM(F148:F152)</f>
        <v>53585.07000000001</v>
      </c>
      <c r="G147" s="64">
        <f t="shared" si="2"/>
        <v>13.751397336207562</v>
      </c>
    </row>
    <row r="148" spans="1:7" ht="15">
      <c r="A148" s="24"/>
      <c r="B148" s="24"/>
      <c r="C148" s="24">
        <v>4210</v>
      </c>
      <c r="D148" s="25" t="s">
        <v>126</v>
      </c>
      <c r="E148" s="58">
        <v>20000</v>
      </c>
      <c r="F148" s="38">
        <v>1150.38</v>
      </c>
      <c r="G148" s="64">
        <f t="shared" si="2"/>
        <v>5.751900000000001</v>
      </c>
    </row>
    <row r="149" spans="1:7" ht="15">
      <c r="A149" s="24"/>
      <c r="B149" s="24"/>
      <c r="C149" s="24">
        <v>4270</v>
      </c>
      <c r="D149" s="25" t="s">
        <v>127</v>
      </c>
      <c r="E149" s="58">
        <v>45000</v>
      </c>
      <c r="F149" s="38">
        <v>17890.57</v>
      </c>
      <c r="G149" s="64">
        <f t="shared" si="2"/>
        <v>39.75682222222222</v>
      </c>
    </row>
    <row r="150" spans="1:7" ht="15">
      <c r="A150" s="24"/>
      <c r="B150" s="24"/>
      <c r="C150" s="24">
        <v>4300</v>
      </c>
      <c r="D150" s="25" t="s">
        <v>128</v>
      </c>
      <c r="E150" s="58">
        <v>35000</v>
      </c>
      <c r="F150" s="38">
        <v>15236.78</v>
      </c>
      <c r="G150" s="64">
        <f t="shared" si="2"/>
        <v>43.533657142857145</v>
      </c>
    </row>
    <row r="151" spans="1:7" ht="15">
      <c r="A151" s="24"/>
      <c r="B151" s="24"/>
      <c r="C151" s="24">
        <v>6050</v>
      </c>
      <c r="D151" s="25" t="s">
        <v>129</v>
      </c>
      <c r="E151" s="58">
        <v>269670</v>
      </c>
      <c r="F151" s="38">
        <v>8679.84</v>
      </c>
      <c r="G151" s="64">
        <f t="shared" si="2"/>
        <v>3.2186895094003782</v>
      </c>
    </row>
    <row r="152" spans="1:7" ht="30">
      <c r="A152" s="24"/>
      <c r="B152" s="24"/>
      <c r="C152" s="24">
        <v>6060</v>
      </c>
      <c r="D152" s="25" t="s">
        <v>149</v>
      </c>
      <c r="E152" s="58">
        <v>20000</v>
      </c>
      <c r="F152" s="38">
        <v>10627.5</v>
      </c>
      <c r="G152" s="64">
        <f t="shared" si="2"/>
        <v>53.1375</v>
      </c>
    </row>
    <row r="153" spans="1:7" ht="14.25">
      <c r="A153" s="32">
        <v>630</v>
      </c>
      <c r="B153" s="32"/>
      <c r="C153" s="32"/>
      <c r="D153" s="33" t="s">
        <v>130</v>
      </c>
      <c r="E153" s="36">
        <f>E154</f>
        <v>30000</v>
      </c>
      <c r="F153" s="40">
        <f>F154</f>
        <v>5240.36</v>
      </c>
      <c r="G153" s="63">
        <f t="shared" si="2"/>
        <v>17.467866666666666</v>
      </c>
    </row>
    <row r="154" spans="1:7" ht="15">
      <c r="A154" s="24"/>
      <c r="B154" s="24">
        <v>63095</v>
      </c>
      <c r="C154" s="24"/>
      <c r="D154" s="25" t="s">
        <v>8</v>
      </c>
      <c r="E154" s="35">
        <f>E155</f>
        <v>30000</v>
      </c>
      <c r="F154" s="38">
        <f>F155</f>
        <v>5240.36</v>
      </c>
      <c r="G154" s="64">
        <f t="shared" si="2"/>
        <v>17.467866666666666</v>
      </c>
    </row>
    <row r="155" spans="1:7" ht="15">
      <c r="A155" s="24"/>
      <c r="B155" s="24"/>
      <c r="C155" s="24">
        <v>4300</v>
      </c>
      <c r="D155" s="25" t="s">
        <v>128</v>
      </c>
      <c r="E155" s="58">
        <v>30000</v>
      </c>
      <c r="F155" s="38">
        <v>5240.36</v>
      </c>
      <c r="G155" s="64">
        <f t="shared" si="2"/>
        <v>17.467866666666666</v>
      </c>
    </row>
    <row r="156" spans="1:7" ht="14.25">
      <c r="A156" s="32">
        <v>700</v>
      </c>
      <c r="B156" s="32"/>
      <c r="C156" s="32"/>
      <c r="D156" s="33" t="s">
        <v>15</v>
      </c>
      <c r="E156" s="36">
        <f>E157</f>
        <v>7650</v>
      </c>
      <c r="F156" s="40">
        <f>F157</f>
        <v>794.08</v>
      </c>
      <c r="G156" s="63">
        <f t="shared" si="2"/>
        <v>10.380130718954248</v>
      </c>
    </row>
    <row r="157" spans="1:7" ht="17.25" customHeight="1">
      <c r="A157" s="24"/>
      <c r="B157" s="24">
        <v>70004</v>
      </c>
      <c r="C157" s="24"/>
      <c r="D157" s="25" t="s">
        <v>131</v>
      </c>
      <c r="E157" s="35">
        <f>SUM(E158:E161)</f>
        <v>7650</v>
      </c>
      <c r="F157" s="38">
        <f>SUM(F158:F161)</f>
        <v>794.08</v>
      </c>
      <c r="G157" s="64">
        <f t="shared" si="2"/>
        <v>10.380130718954248</v>
      </c>
    </row>
    <row r="158" spans="1:7" ht="15">
      <c r="A158" s="24"/>
      <c r="B158" s="24"/>
      <c r="C158" s="24">
        <v>4210</v>
      </c>
      <c r="D158" s="25" t="s">
        <v>126</v>
      </c>
      <c r="E158" s="58">
        <v>1500</v>
      </c>
      <c r="F158" s="38">
        <v>55.12</v>
      </c>
      <c r="G158" s="64">
        <f t="shared" si="2"/>
        <v>3.6746666666666665</v>
      </c>
    </row>
    <row r="159" spans="1:7" ht="15">
      <c r="A159" s="24"/>
      <c r="B159" s="24"/>
      <c r="C159" s="24">
        <v>4270</v>
      </c>
      <c r="D159" s="25" t="s">
        <v>127</v>
      </c>
      <c r="E159" s="58">
        <v>5000</v>
      </c>
      <c r="F159" s="38">
        <v>363.94</v>
      </c>
      <c r="G159" s="64">
        <f t="shared" si="2"/>
        <v>7.2788</v>
      </c>
    </row>
    <row r="160" spans="1:7" ht="15">
      <c r="A160" s="24"/>
      <c r="B160" s="24"/>
      <c r="C160" s="24">
        <v>4300</v>
      </c>
      <c r="D160" s="25" t="s">
        <v>128</v>
      </c>
      <c r="E160" s="58">
        <v>800</v>
      </c>
      <c r="F160" s="38">
        <v>159.02</v>
      </c>
      <c r="G160" s="64">
        <f t="shared" si="2"/>
        <v>19.8775</v>
      </c>
    </row>
    <row r="161" spans="1:7" ht="15">
      <c r="A161" s="24"/>
      <c r="B161" s="24"/>
      <c r="C161" s="24">
        <v>4430</v>
      </c>
      <c r="D161" s="25" t="s">
        <v>132</v>
      </c>
      <c r="E161" s="58">
        <v>350</v>
      </c>
      <c r="F161" s="38">
        <v>216</v>
      </c>
      <c r="G161" s="64">
        <f t="shared" si="2"/>
        <v>61.714285714285715</v>
      </c>
    </row>
    <row r="162" spans="1:7" ht="14.25">
      <c r="A162" s="32">
        <v>710</v>
      </c>
      <c r="B162" s="32"/>
      <c r="C162" s="32"/>
      <c r="D162" s="33" t="s">
        <v>133</v>
      </c>
      <c r="E162" s="36">
        <f>E163+E165+E167</f>
        <v>47600</v>
      </c>
      <c r="F162" s="40">
        <f>F163+F165+F167</f>
        <v>22143.78</v>
      </c>
      <c r="G162" s="63">
        <f t="shared" si="2"/>
        <v>46.5205462184874</v>
      </c>
    </row>
    <row r="163" spans="1:7" ht="15">
      <c r="A163" s="24"/>
      <c r="B163" s="24">
        <v>71004</v>
      </c>
      <c r="C163" s="24"/>
      <c r="D163" s="25" t="s">
        <v>211</v>
      </c>
      <c r="E163" s="35">
        <f>E164</f>
        <v>1500</v>
      </c>
      <c r="F163" s="38">
        <f>F164</f>
        <v>0</v>
      </c>
      <c r="G163" s="64">
        <f t="shared" si="2"/>
        <v>0</v>
      </c>
    </row>
    <row r="164" spans="1:7" ht="15">
      <c r="A164" s="24"/>
      <c r="B164" s="24"/>
      <c r="C164" s="24">
        <v>4300</v>
      </c>
      <c r="D164" s="25" t="s">
        <v>212</v>
      </c>
      <c r="E164" s="58">
        <v>1500</v>
      </c>
      <c r="F164" s="38"/>
      <c r="G164" s="64">
        <f t="shared" si="2"/>
        <v>0</v>
      </c>
    </row>
    <row r="165" spans="1:7" ht="15">
      <c r="A165" s="24"/>
      <c r="B165" s="24">
        <v>71014</v>
      </c>
      <c r="C165" s="24"/>
      <c r="D165" s="25" t="s">
        <v>134</v>
      </c>
      <c r="E165" s="35">
        <f>E166</f>
        <v>28000</v>
      </c>
      <c r="F165" s="38">
        <f>F166</f>
        <v>12482.7</v>
      </c>
      <c r="G165" s="64">
        <f t="shared" si="2"/>
        <v>44.58107142857143</v>
      </c>
    </row>
    <row r="166" spans="1:7" ht="15">
      <c r="A166" s="24"/>
      <c r="B166" s="24"/>
      <c r="C166" s="24">
        <v>4300</v>
      </c>
      <c r="D166" s="25" t="s">
        <v>128</v>
      </c>
      <c r="E166" s="58">
        <v>28000</v>
      </c>
      <c r="F166" s="38">
        <v>12482.7</v>
      </c>
      <c r="G166" s="64">
        <f t="shared" si="2"/>
        <v>44.58107142857143</v>
      </c>
    </row>
    <row r="167" spans="1:7" ht="15">
      <c r="A167" s="24"/>
      <c r="B167" s="24">
        <v>71095</v>
      </c>
      <c r="C167" s="24"/>
      <c r="D167" s="25" t="s">
        <v>8</v>
      </c>
      <c r="E167" s="35">
        <f>E168</f>
        <v>18100</v>
      </c>
      <c r="F167" s="38">
        <f>F168</f>
        <v>9661.08</v>
      </c>
      <c r="G167" s="64">
        <f t="shared" si="2"/>
        <v>53.37613259668508</v>
      </c>
    </row>
    <row r="168" spans="1:7" ht="15">
      <c r="A168" s="24"/>
      <c r="B168" s="24"/>
      <c r="C168" s="24">
        <v>4300</v>
      </c>
      <c r="D168" s="25" t="s">
        <v>128</v>
      </c>
      <c r="E168" s="58">
        <v>18100</v>
      </c>
      <c r="F168" s="38">
        <v>9661.08</v>
      </c>
      <c r="G168" s="64">
        <f t="shared" si="2"/>
        <v>53.37613259668508</v>
      </c>
    </row>
    <row r="169" spans="1:7" ht="14.25">
      <c r="A169" s="32">
        <v>750</v>
      </c>
      <c r="B169" s="32"/>
      <c r="C169" s="32"/>
      <c r="D169" s="33" t="s">
        <v>25</v>
      </c>
      <c r="E169" s="36">
        <f>E170+E178+E183+E206</f>
        <v>1353860</v>
      </c>
      <c r="F169" s="40">
        <f>F170+F178+F183+F206</f>
        <v>673925.2900000002</v>
      </c>
      <c r="G169" s="63">
        <f t="shared" si="2"/>
        <v>49.77806346298732</v>
      </c>
    </row>
    <row r="170" spans="1:7" ht="15">
      <c r="A170" s="24"/>
      <c r="B170" s="24">
        <v>75011</v>
      </c>
      <c r="C170" s="24"/>
      <c r="D170" s="25" t="s">
        <v>26</v>
      </c>
      <c r="E170" s="35">
        <f>SUM(E171:E177)</f>
        <v>45150</v>
      </c>
      <c r="F170" s="38">
        <f>SUM(F171:F177)</f>
        <v>25325.51</v>
      </c>
      <c r="G170" s="64">
        <f t="shared" si="2"/>
        <v>56.09193798449613</v>
      </c>
    </row>
    <row r="171" spans="1:7" ht="15">
      <c r="A171" s="24"/>
      <c r="B171" s="24"/>
      <c r="C171" s="24">
        <v>4010</v>
      </c>
      <c r="D171" s="25" t="s">
        <v>135</v>
      </c>
      <c r="E171" s="58">
        <v>24000</v>
      </c>
      <c r="F171" s="38">
        <v>12000</v>
      </c>
      <c r="G171" s="64">
        <f t="shared" si="2"/>
        <v>50</v>
      </c>
    </row>
    <row r="172" spans="1:7" ht="15">
      <c r="A172" s="24"/>
      <c r="B172" s="24"/>
      <c r="C172" s="24">
        <v>4110</v>
      </c>
      <c r="D172" s="25" t="s">
        <v>137</v>
      </c>
      <c r="E172" s="58">
        <v>4135</v>
      </c>
      <c r="F172" s="38">
        <v>2067.48</v>
      </c>
      <c r="G172" s="64">
        <f t="shared" si="2"/>
        <v>49.99951632406288</v>
      </c>
    </row>
    <row r="173" spans="1:7" ht="15">
      <c r="A173" s="24"/>
      <c r="B173" s="24"/>
      <c r="C173" s="24">
        <v>4120</v>
      </c>
      <c r="D173" s="25" t="s">
        <v>138</v>
      </c>
      <c r="E173" s="58">
        <v>588</v>
      </c>
      <c r="F173" s="38">
        <v>294</v>
      </c>
      <c r="G173" s="64">
        <f t="shared" si="2"/>
        <v>50</v>
      </c>
    </row>
    <row r="174" spans="1:7" ht="15">
      <c r="A174" s="24"/>
      <c r="B174" s="24"/>
      <c r="C174" s="24">
        <v>4210</v>
      </c>
      <c r="D174" s="25" t="s">
        <v>126</v>
      </c>
      <c r="E174" s="58">
        <v>1040</v>
      </c>
      <c r="F174" s="38">
        <v>568.79</v>
      </c>
      <c r="G174" s="64">
        <f t="shared" si="2"/>
        <v>54.691346153846155</v>
      </c>
    </row>
    <row r="175" spans="1:7" ht="15">
      <c r="A175" s="24"/>
      <c r="B175" s="24"/>
      <c r="C175" s="24">
        <v>4300</v>
      </c>
      <c r="D175" s="25" t="s">
        <v>128</v>
      </c>
      <c r="E175" s="58">
        <v>10687</v>
      </c>
      <c r="F175" s="38">
        <v>6690.73</v>
      </c>
      <c r="G175" s="64">
        <f t="shared" si="2"/>
        <v>62.60625058482268</v>
      </c>
    </row>
    <row r="176" spans="1:7" ht="15">
      <c r="A176" s="24"/>
      <c r="B176" s="24"/>
      <c r="C176" s="24">
        <v>4410</v>
      </c>
      <c r="D176" s="25" t="s">
        <v>139</v>
      </c>
      <c r="E176" s="58">
        <v>1750</v>
      </c>
      <c r="F176" s="38">
        <v>776.51</v>
      </c>
      <c r="G176" s="64">
        <f t="shared" si="2"/>
        <v>44.372</v>
      </c>
    </row>
    <row r="177" spans="1:7" ht="30">
      <c r="A177" s="24"/>
      <c r="B177" s="24"/>
      <c r="C177" s="24">
        <v>6060</v>
      </c>
      <c r="D177" s="25" t="s">
        <v>149</v>
      </c>
      <c r="E177" s="58">
        <v>2950</v>
      </c>
      <c r="F177" s="38">
        <v>2928</v>
      </c>
      <c r="G177" s="64">
        <f t="shared" si="2"/>
        <v>99.2542372881356</v>
      </c>
    </row>
    <row r="178" spans="1:7" ht="15">
      <c r="A178" s="24"/>
      <c r="B178" s="24">
        <v>75022</v>
      </c>
      <c r="C178" s="24"/>
      <c r="D178" s="25" t="s">
        <v>141</v>
      </c>
      <c r="E178" s="35">
        <f>SUM(E179:E182)</f>
        <v>68700</v>
      </c>
      <c r="F178" s="38">
        <f>SUM(F179:F182)</f>
        <v>33356.03</v>
      </c>
      <c r="G178" s="64">
        <f t="shared" si="2"/>
        <v>48.55317321688501</v>
      </c>
    </row>
    <row r="179" spans="1:7" ht="15">
      <c r="A179" s="24"/>
      <c r="B179" s="24"/>
      <c r="C179" s="24">
        <v>3030</v>
      </c>
      <c r="D179" s="25" t="s">
        <v>142</v>
      </c>
      <c r="E179" s="58">
        <v>62000</v>
      </c>
      <c r="F179" s="38">
        <v>31350</v>
      </c>
      <c r="G179" s="64">
        <f t="shared" si="2"/>
        <v>50.564516129032256</v>
      </c>
    </row>
    <row r="180" spans="1:7" ht="15">
      <c r="A180" s="24"/>
      <c r="B180" s="24"/>
      <c r="C180" s="24">
        <v>4210</v>
      </c>
      <c r="D180" s="25" t="s">
        <v>126</v>
      </c>
      <c r="E180" s="58">
        <v>3100</v>
      </c>
      <c r="F180" s="38">
        <v>1404.95</v>
      </c>
      <c r="G180" s="64">
        <f t="shared" si="2"/>
        <v>45.32096774193548</v>
      </c>
    </row>
    <row r="181" spans="1:7" ht="15">
      <c r="A181" s="24"/>
      <c r="B181" s="24"/>
      <c r="C181" s="24">
        <v>4300</v>
      </c>
      <c r="D181" s="25" t="s">
        <v>128</v>
      </c>
      <c r="E181" s="58">
        <v>3100</v>
      </c>
      <c r="F181" s="38">
        <v>601.08</v>
      </c>
      <c r="G181" s="64">
        <f t="shared" si="2"/>
        <v>19.38967741935484</v>
      </c>
    </row>
    <row r="182" spans="1:7" ht="15">
      <c r="A182" s="24"/>
      <c r="B182" s="24"/>
      <c r="C182" s="24">
        <v>4410</v>
      </c>
      <c r="D182" s="25" t="s">
        <v>139</v>
      </c>
      <c r="E182" s="58">
        <v>500</v>
      </c>
      <c r="F182" s="38"/>
      <c r="G182" s="64">
        <f t="shared" si="2"/>
        <v>0</v>
      </c>
    </row>
    <row r="183" spans="1:7" ht="15">
      <c r="A183" s="24"/>
      <c r="B183" s="24">
        <v>75023</v>
      </c>
      <c r="C183" s="24"/>
      <c r="D183" s="25" t="s">
        <v>31</v>
      </c>
      <c r="E183" s="35">
        <f>SUM(E184:E205)</f>
        <v>1207460</v>
      </c>
      <c r="F183" s="38">
        <f>SUM(F184:F205)</f>
        <v>601860.4900000001</v>
      </c>
      <c r="G183" s="64">
        <f t="shared" si="2"/>
        <v>49.845170026336284</v>
      </c>
    </row>
    <row r="184" spans="1:7" ht="15">
      <c r="A184" s="24"/>
      <c r="B184" s="24"/>
      <c r="C184" s="24">
        <v>3020</v>
      </c>
      <c r="D184" s="25" t="s">
        <v>213</v>
      </c>
      <c r="E184" s="58">
        <v>2650</v>
      </c>
      <c r="F184" s="38">
        <v>502.47</v>
      </c>
      <c r="G184" s="64">
        <f t="shared" si="2"/>
        <v>18.9611320754717</v>
      </c>
    </row>
    <row r="185" spans="1:7" ht="15">
      <c r="A185" s="24"/>
      <c r="B185" s="24"/>
      <c r="C185" s="24">
        <v>4010</v>
      </c>
      <c r="D185" s="25" t="s">
        <v>135</v>
      </c>
      <c r="E185" s="58">
        <v>679000</v>
      </c>
      <c r="F185" s="38">
        <v>312692.66</v>
      </c>
      <c r="G185" s="64">
        <f t="shared" si="2"/>
        <v>46.05193814432989</v>
      </c>
    </row>
    <row r="186" spans="1:7" ht="15">
      <c r="A186" s="24"/>
      <c r="B186" s="24"/>
      <c r="C186" s="24">
        <v>4040</v>
      </c>
      <c r="D186" s="25" t="s">
        <v>136</v>
      </c>
      <c r="E186" s="58">
        <v>54000</v>
      </c>
      <c r="F186" s="38">
        <v>53648.9</v>
      </c>
      <c r="G186" s="64">
        <f t="shared" si="2"/>
        <v>99.34981481481482</v>
      </c>
    </row>
    <row r="187" spans="1:7" ht="15">
      <c r="A187" s="24"/>
      <c r="B187" s="24"/>
      <c r="C187" s="24">
        <v>4110</v>
      </c>
      <c r="D187" s="25" t="s">
        <v>137</v>
      </c>
      <c r="E187" s="58">
        <v>133900</v>
      </c>
      <c r="F187" s="38">
        <v>61414.64</v>
      </c>
      <c r="G187" s="64">
        <f t="shared" si="2"/>
        <v>45.86604929051531</v>
      </c>
    </row>
    <row r="188" spans="1:7" ht="15">
      <c r="A188" s="24"/>
      <c r="B188" s="24"/>
      <c r="C188" s="24">
        <v>4120</v>
      </c>
      <c r="D188" s="25" t="s">
        <v>138</v>
      </c>
      <c r="E188" s="58">
        <v>20650</v>
      </c>
      <c r="F188" s="38">
        <v>8866.33</v>
      </c>
      <c r="G188" s="64">
        <f t="shared" si="2"/>
        <v>42.936222760290555</v>
      </c>
    </row>
    <row r="189" spans="1:7" ht="15">
      <c r="A189" s="24"/>
      <c r="B189" s="24"/>
      <c r="C189" s="24">
        <v>4170</v>
      </c>
      <c r="D189" s="25" t="s">
        <v>144</v>
      </c>
      <c r="E189" s="58">
        <v>1550</v>
      </c>
      <c r="F189" s="38">
        <v>600</v>
      </c>
      <c r="G189" s="64">
        <f t="shared" si="2"/>
        <v>38.70967741935484</v>
      </c>
    </row>
    <row r="190" spans="1:7" ht="15">
      <c r="A190" s="24"/>
      <c r="B190" s="24"/>
      <c r="C190" s="24">
        <v>4210</v>
      </c>
      <c r="D190" s="25" t="s">
        <v>126</v>
      </c>
      <c r="E190" s="58">
        <v>36480</v>
      </c>
      <c r="F190" s="38">
        <v>14492.93</v>
      </c>
      <c r="G190" s="64">
        <f t="shared" si="2"/>
        <v>39.72842653508772</v>
      </c>
    </row>
    <row r="191" spans="1:7" ht="15">
      <c r="A191" s="24"/>
      <c r="B191" s="24"/>
      <c r="C191" s="24">
        <v>4260</v>
      </c>
      <c r="D191" s="25" t="s">
        <v>145</v>
      </c>
      <c r="E191" s="58">
        <v>31400</v>
      </c>
      <c r="F191" s="38">
        <v>13292.84</v>
      </c>
      <c r="G191" s="64">
        <f t="shared" si="2"/>
        <v>42.33388535031847</v>
      </c>
    </row>
    <row r="192" spans="1:7" ht="15">
      <c r="A192" s="24"/>
      <c r="B192" s="24"/>
      <c r="C192" s="24">
        <v>4270</v>
      </c>
      <c r="D192" s="25" t="s">
        <v>127</v>
      </c>
      <c r="E192" s="58">
        <v>3300</v>
      </c>
      <c r="F192" s="38"/>
      <c r="G192" s="64">
        <f t="shared" si="2"/>
        <v>0</v>
      </c>
    </row>
    <row r="193" spans="1:7" ht="15">
      <c r="A193" s="24"/>
      <c r="B193" s="24"/>
      <c r="C193" s="24">
        <v>4280</v>
      </c>
      <c r="D193" s="25" t="s">
        <v>146</v>
      </c>
      <c r="E193" s="58">
        <v>1100</v>
      </c>
      <c r="F193" s="38">
        <v>171</v>
      </c>
      <c r="G193" s="64">
        <f t="shared" si="2"/>
        <v>15.545454545454545</v>
      </c>
    </row>
    <row r="194" spans="1:7" ht="15">
      <c r="A194" s="24"/>
      <c r="B194" s="24"/>
      <c r="C194" s="24">
        <v>4300</v>
      </c>
      <c r="D194" s="25" t="s">
        <v>128</v>
      </c>
      <c r="E194" s="58">
        <v>127630</v>
      </c>
      <c r="F194" s="38">
        <v>71203.84</v>
      </c>
      <c r="G194" s="64">
        <f t="shared" si="2"/>
        <v>55.789265846587796</v>
      </c>
    </row>
    <row r="195" spans="1:7" ht="15">
      <c r="A195" s="24"/>
      <c r="B195" s="24"/>
      <c r="C195" s="24">
        <v>4350</v>
      </c>
      <c r="D195" s="25" t="s">
        <v>147</v>
      </c>
      <c r="E195" s="58">
        <v>4000</v>
      </c>
      <c r="F195" s="38">
        <v>1676.28</v>
      </c>
      <c r="G195" s="64">
        <f t="shared" si="2"/>
        <v>41.907</v>
      </c>
    </row>
    <row r="196" spans="1:7" ht="30">
      <c r="A196" s="24"/>
      <c r="B196" s="24"/>
      <c r="C196" s="24">
        <v>4360</v>
      </c>
      <c r="D196" s="25" t="s">
        <v>214</v>
      </c>
      <c r="E196" s="58">
        <v>4500</v>
      </c>
      <c r="F196" s="38">
        <v>1752.83</v>
      </c>
      <c r="G196" s="64">
        <f t="shared" si="2"/>
        <v>38.95177777777778</v>
      </c>
    </row>
    <row r="197" spans="1:7" ht="30">
      <c r="A197" s="24"/>
      <c r="B197" s="24"/>
      <c r="C197" s="24">
        <v>4370</v>
      </c>
      <c r="D197" s="25" t="s">
        <v>215</v>
      </c>
      <c r="E197" s="58">
        <v>25000</v>
      </c>
      <c r="F197" s="38">
        <v>10624.41</v>
      </c>
      <c r="G197" s="64">
        <f t="shared" si="2"/>
        <v>42.49764</v>
      </c>
    </row>
    <row r="198" spans="1:7" ht="15">
      <c r="A198" s="24"/>
      <c r="B198" s="24"/>
      <c r="C198" s="24">
        <v>4410</v>
      </c>
      <c r="D198" s="25" t="s">
        <v>139</v>
      </c>
      <c r="E198" s="58">
        <v>8100</v>
      </c>
      <c r="F198" s="38">
        <v>3671.84</v>
      </c>
      <c r="G198" s="64">
        <f t="shared" si="2"/>
        <v>45.331358024691355</v>
      </c>
    </row>
    <row r="199" spans="1:7" ht="15">
      <c r="A199" s="24"/>
      <c r="B199" s="24"/>
      <c r="C199" s="24">
        <v>4420</v>
      </c>
      <c r="D199" s="25" t="s">
        <v>148</v>
      </c>
      <c r="E199" s="58">
        <v>3800</v>
      </c>
      <c r="F199" s="38"/>
      <c r="G199" s="64">
        <f aca="true" t="shared" si="3" ref="G199:G262">F199*100/E199</f>
        <v>0</v>
      </c>
    </row>
    <row r="200" spans="1:7" ht="15">
      <c r="A200" s="24"/>
      <c r="B200" s="24"/>
      <c r="C200" s="24">
        <v>4430</v>
      </c>
      <c r="D200" s="25" t="s">
        <v>132</v>
      </c>
      <c r="E200" s="58">
        <v>23100</v>
      </c>
      <c r="F200" s="38">
        <v>16168.3</v>
      </c>
      <c r="G200" s="64">
        <f t="shared" si="3"/>
        <v>69.99264069264069</v>
      </c>
    </row>
    <row r="201" spans="1:7" ht="16.5" customHeight="1">
      <c r="A201" s="24"/>
      <c r="B201" s="24"/>
      <c r="C201" s="24">
        <v>4440</v>
      </c>
      <c r="D201" s="25" t="s">
        <v>140</v>
      </c>
      <c r="E201" s="58">
        <v>15300</v>
      </c>
      <c r="F201" s="38">
        <v>12000</v>
      </c>
      <c r="G201" s="64">
        <f t="shared" si="3"/>
        <v>78.43137254901961</v>
      </c>
    </row>
    <row r="202" spans="1:7" ht="30">
      <c r="A202" s="24"/>
      <c r="B202" s="24"/>
      <c r="C202" s="56">
        <v>4700</v>
      </c>
      <c r="D202" s="25" t="s">
        <v>216</v>
      </c>
      <c r="E202" s="58">
        <v>4000</v>
      </c>
      <c r="F202" s="38">
        <v>3039</v>
      </c>
      <c r="G202" s="64">
        <f t="shared" si="3"/>
        <v>75.975</v>
      </c>
    </row>
    <row r="203" spans="1:7" ht="30">
      <c r="A203" s="24"/>
      <c r="B203" s="24"/>
      <c r="C203" s="24">
        <v>4740</v>
      </c>
      <c r="D203" s="25" t="s">
        <v>210</v>
      </c>
      <c r="E203" s="58">
        <v>4500</v>
      </c>
      <c r="F203" s="38">
        <v>1024.14</v>
      </c>
      <c r="G203" s="64">
        <f t="shared" si="3"/>
        <v>22.75866666666667</v>
      </c>
    </row>
    <row r="204" spans="1:7" ht="30">
      <c r="A204" s="24"/>
      <c r="B204" s="24"/>
      <c r="C204" s="24">
        <v>4750</v>
      </c>
      <c r="D204" s="25" t="s">
        <v>217</v>
      </c>
      <c r="E204" s="58">
        <v>4000</v>
      </c>
      <c r="F204" s="38">
        <v>2071.56</v>
      </c>
      <c r="G204" s="64">
        <f t="shared" si="3"/>
        <v>51.789</v>
      </c>
    </row>
    <row r="205" spans="1:7" ht="30">
      <c r="A205" s="24"/>
      <c r="B205" s="24"/>
      <c r="C205" s="24">
        <v>6060</v>
      </c>
      <c r="D205" s="25" t="s">
        <v>149</v>
      </c>
      <c r="E205" s="58">
        <v>19500</v>
      </c>
      <c r="F205" s="38">
        <v>12946.52</v>
      </c>
      <c r="G205" s="64">
        <f t="shared" si="3"/>
        <v>66.39241025641026</v>
      </c>
    </row>
    <row r="206" spans="1:7" ht="15">
      <c r="A206" s="24"/>
      <c r="B206" s="24">
        <v>75075</v>
      </c>
      <c r="C206" s="24"/>
      <c r="D206" s="25" t="s">
        <v>150</v>
      </c>
      <c r="E206" s="35">
        <f>E207+E208</f>
        <v>32550</v>
      </c>
      <c r="F206" s="38">
        <f>SUM(F207:F208)</f>
        <v>13383.26</v>
      </c>
      <c r="G206" s="64">
        <f t="shared" si="3"/>
        <v>41.11600614439324</v>
      </c>
    </row>
    <row r="207" spans="1:7" ht="15">
      <c r="A207" s="24"/>
      <c r="B207" s="24"/>
      <c r="C207" s="24">
        <v>4210</v>
      </c>
      <c r="D207" s="25" t="s">
        <v>126</v>
      </c>
      <c r="E207" s="58">
        <v>2050</v>
      </c>
      <c r="F207" s="38">
        <v>872.61</v>
      </c>
      <c r="G207" s="64">
        <f t="shared" si="3"/>
        <v>42.56634146341463</v>
      </c>
    </row>
    <row r="208" spans="1:7" ht="15">
      <c r="A208" s="24"/>
      <c r="B208" s="24"/>
      <c r="C208" s="24">
        <v>4300</v>
      </c>
      <c r="D208" s="25" t="s">
        <v>128</v>
      </c>
      <c r="E208" s="58">
        <v>30500</v>
      </c>
      <c r="F208" s="38">
        <v>12510.65</v>
      </c>
      <c r="G208" s="64">
        <f t="shared" si="3"/>
        <v>41.018524590163935</v>
      </c>
    </row>
    <row r="209" spans="1:7" ht="29.25" customHeight="1">
      <c r="A209" s="32">
        <v>751</v>
      </c>
      <c r="B209" s="32"/>
      <c r="C209" s="32"/>
      <c r="D209" s="33" t="s">
        <v>34</v>
      </c>
      <c r="E209" s="36">
        <f>E210</f>
        <v>771</v>
      </c>
      <c r="F209" s="40">
        <f>F210</f>
        <v>387</v>
      </c>
      <c r="G209" s="63">
        <f t="shared" si="3"/>
        <v>50.19455252918288</v>
      </c>
    </row>
    <row r="210" spans="1:7" ht="30">
      <c r="A210" s="24"/>
      <c r="B210" s="24">
        <v>75101</v>
      </c>
      <c r="C210" s="24"/>
      <c r="D210" s="25" t="s">
        <v>151</v>
      </c>
      <c r="E210" s="35">
        <f>E212+E211</f>
        <v>771</v>
      </c>
      <c r="F210" s="38">
        <f>F212+F211</f>
        <v>387</v>
      </c>
      <c r="G210" s="64">
        <f t="shared" si="3"/>
        <v>50.19455252918288</v>
      </c>
    </row>
    <row r="211" spans="1:7" ht="15">
      <c r="A211" s="24"/>
      <c r="B211" s="24"/>
      <c r="C211" s="24">
        <v>4300</v>
      </c>
      <c r="D211" s="25" t="s">
        <v>128</v>
      </c>
      <c r="E211" s="58">
        <v>721</v>
      </c>
      <c r="F211" s="38">
        <v>387</v>
      </c>
      <c r="G211" s="64">
        <f>F211*100/E211</f>
        <v>53.675450762829406</v>
      </c>
    </row>
    <row r="212" spans="1:7" ht="30">
      <c r="A212" s="24"/>
      <c r="B212" s="24"/>
      <c r="C212" s="24">
        <v>4740</v>
      </c>
      <c r="D212" s="25" t="s">
        <v>210</v>
      </c>
      <c r="E212" s="58">
        <v>50</v>
      </c>
      <c r="F212" s="38"/>
      <c r="G212" s="64">
        <f t="shared" si="3"/>
        <v>0</v>
      </c>
    </row>
    <row r="213" spans="1:7" ht="28.5">
      <c r="A213" s="32">
        <v>754</v>
      </c>
      <c r="B213" s="32"/>
      <c r="C213" s="32"/>
      <c r="D213" s="33" t="s">
        <v>152</v>
      </c>
      <c r="E213" s="36">
        <f>E214+E224</f>
        <v>122150</v>
      </c>
      <c r="F213" s="40">
        <f>F214+F224</f>
        <v>50157.31</v>
      </c>
      <c r="G213" s="63">
        <f t="shared" si="3"/>
        <v>41.06206303724928</v>
      </c>
    </row>
    <row r="214" spans="1:7" ht="15">
      <c r="A214" s="24"/>
      <c r="B214" s="24">
        <v>75412</v>
      </c>
      <c r="C214" s="24"/>
      <c r="D214" s="25" t="s">
        <v>153</v>
      </c>
      <c r="E214" s="35">
        <f>SUM(E215:E223)</f>
        <v>119650</v>
      </c>
      <c r="F214" s="38">
        <f>SUM(F215:F223)</f>
        <v>50157.31</v>
      </c>
      <c r="G214" s="64">
        <f t="shared" si="3"/>
        <v>41.92002507312996</v>
      </c>
    </row>
    <row r="215" spans="1:7" ht="15">
      <c r="A215" s="24"/>
      <c r="B215" s="24"/>
      <c r="C215" s="24">
        <v>3030</v>
      </c>
      <c r="D215" s="25" t="s">
        <v>142</v>
      </c>
      <c r="E215" s="35">
        <v>7800</v>
      </c>
      <c r="F215" s="38">
        <v>1829.08</v>
      </c>
      <c r="G215" s="64">
        <f t="shared" si="3"/>
        <v>23.44974358974359</v>
      </c>
    </row>
    <row r="216" spans="1:7" ht="15">
      <c r="A216" s="24"/>
      <c r="B216" s="24"/>
      <c r="C216" s="24">
        <v>4170</v>
      </c>
      <c r="D216" s="25" t="s">
        <v>144</v>
      </c>
      <c r="E216" s="35">
        <v>15050</v>
      </c>
      <c r="F216" s="38">
        <v>8390</v>
      </c>
      <c r="G216" s="64">
        <f t="shared" si="3"/>
        <v>55.74750830564784</v>
      </c>
    </row>
    <row r="217" spans="1:7" ht="15">
      <c r="A217" s="24"/>
      <c r="B217" s="24"/>
      <c r="C217" s="24">
        <v>4210</v>
      </c>
      <c r="D217" s="25" t="s">
        <v>126</v>
      </c>
      <c r="E217" s="35">
        <v>24830</v>
      </c>
      <c r="F217" s="38">
        <v>8214.26</v>
      </c>
      <c r="G217" s="64">
        <f t="shared" si="3"/>
        <v>33.08199758356827</v>
      </c>
    </row>
    <row r="218" spans="1:7" ht="15">
      <c r="A218" s="24"/>
      <c r="B218" s="24"/>
      <c r="C218" s="24">
        <v>4260</v>
      </c>
      <c r="D218" s="25" t="s">
        <v>145</v>
      </c>
      <c r="E218" s="35">
        <v>8500</v>
      </c>
      <c r="F218" s="38">
        <v>2618.65</v>
      </c>
      <c r="G218" s="64">
        <f t="shared" si="3"/>
        <v>30.80764705882353</v>
      </c>
    </row>
    <row r="219" spans="1:7" ht="15">
      <c r="A219" s="24"/>
      <c r="B219" s="24"/>
      <c r="C219" s="24">
        <v>4270</v>
      </c>
      <c r="D219" s="25" t="s">
        <v>127</v>
      </c>
      <c r="E219" s="35">
        <v>3600</v>
      </c>
      <c r="F219" s="38"/>
      <c r="G219" s="64">
        <f t="shared" si="3"/>
        <v>0</v>
      </c>
    </row>
    <row r="220" spans="1:7" ht="15">
      <c r="A220" s="24"/>
      <c r="B220" s="24"/>
      <c r="C220" s="24">
        <v>4300</v>
      </c>
      <c r="D220" s="25" t="s">
        <v>128</v>
      </c>
      <c r="E220" s="35">
        <v>11820</v>
      </c>
      <c r="F220" s="38">
        <v>5282.44</v>
      </c>
      <c r="G220" s="64">
        <f t="shared" si="3"/>
        <v>44.6906937394247</v>
      </c>
    </row>
    <row r="221" spans="1:7" ht="30">
      <c r="A221" s="24"/>
      <c r="B221" s="24"/>
      <c r="C221" s="24">
        <v>4360</v>
      </c>
      <c r="D221" s="25" t="s">
        <v>214</v>
      </c>
      <c r="E221" s="35">
        <v>3500</v>
      </c>
      <c r="F221" s="38">
        <v>1235.45</v>
      </c>
      <c r="G221" s="64">
        <f t="shared" si="3"/>
        <v>35.29857142857143</v>
      </c>
    </row>
    <row r="222" spans="1:7" ht="15">
      <c r="A222" s="24"/>
      <c r="B222" s="24"/>
      <c r="C222" s="24">
        <v>4430</v>
      </c>
      <c r="D222" s="25" t="s">
        <v>132</v>
      </c>
      <c r="E222" s="35">
        <v>8250</v>
      </c>
      <c r="F222" s="38">
        <v>4351</v>
      </c>
      <c r="G222" s="64">
        <f t="shared" si="3"/>
        <v>52.73939393939394</v>
      </c>
    </row>
    <row r="223" spans="1:7" ht="15">
      <c r="A223" s="24"/>
      <c r="B223" s="24"/>
      <c r="C223" s="24">
        <v>6050</v>
      </c>
      <c r="D223" s="25" t="s">
        <v>129</v>
      </c>
      <c r="E223" s="35">
        <v>36300</v>
      </c>
      <c r="F223" s="38">
        <v>18236.43</v>
      </c>
      <c r="G223" s="64">
        <f t="shared" si="3"/>
        <v>50.23809917355372</v>
      </c>
    </row>
    <row r="224" spans="1:7" ht="15">
      <c r="A224" s="24"/>
      <c r="B224" s="24">
        <v>75414</v>
      </c>
      <c r="C224" s="24"/>
      <c r="D224" s="25" t="s">
        <v>37</v>
      </c>
      <c r="E224" s="35">
        <v>2500</v>
      </c>
      <c r="F224" s="38">
        <f>F225</f>
        <v>0</v>
      </c>
      <c r="G224" s="64">
        <f t="shared" si="3"/>
        <v>0</v>
      </c>
    </row>
    <row r="225" spans="1:7" ht="15">
      <c r="A225" s="24"/>
      <c r="B225" s="24"/>
      <c r="C225" s="24">
        <v>4210</v>
      </c>
      <c r="D225" s="25" t="s">
        <v>126</v>
      </c>
      <c r="E225" s="58">
        <v>2500</v>
      </c>
      <c r="F225" s="38"/>
      <c r="G225" s="64">
        <f t="shared" si="3"/>
        <v>0</v>
      </c>
    </row>
    <row r="226" spans="1:7" ht="57">
      <c r="A226" s="32">
        <v>756</v>
      </c>
      <c r="B226" s="32"/>
      <c r="C226" s="32"/>
      <c r="D226" s="33" t="s">
        <v>41</v>
      </c>
      <c r="E226" s="60">
        <f>E227</f>
        <v>45330</v>
      </c>
      <c r="F226" s="43">
        <f>F227</f>
        <v>18217.17</v>
      </c>
      <c r="G226" s="63">
        <f t="shared" si="3"/>
        <v>40.187888815354064</v>
      </c>
    </row>
    <row r="227" spans="1:7" ht="30">
      <c r="A227" s="24"/>
      <c r="B227" s="24">
        <v>75647</v>
      </c>
      <c r="C227" s="24"/>
      <c r="D227" s="25" t="s">
        <v>154</v>
      </c>
      <c r="E227" s="35">
        <f>SUM(E228:E231)</f>
        <v>45330</v>
      </c>
      <c r="F227" s="38">
        <f>SUM(F228:F231)</f>
        <v>18217.17</v>
      </c>
      <c r="G227" s="64">
        <f t="shared" si="3"/>
        <v>40.187888815354064</v>
      </c>
    </row>
    <row r="228" spans="1:7" ht="15">
      <c r="A228" s="24"/>
      <c r="B228" s="24"/>
      <c r="C228" s="24">
        <v>4100</v>
      </c>
      <c r="D228" s="25" t="s">
        <v>155</v>
      </c>
      <c r="E228" s="58">
        <v>13310</v>
      </c>
      <c r="F228" s="38">
        <v>6009.5</v>
      </c>
      <c r="G228" s="64">
        <f t="shared" si="3"/>
        <v>45.150262960180314</v>
      </c>
    </row>
    <row r="229" spans="1:7" ht="15">
      <c r="A229" s="24"/>
      <c r="B229" s="24"/>
      <c r="C229" s="24">
        <v>4210</v>
      </c>
      <c r="D229" s="25" t="s">
        <v>126</v>
      </c>
      <c r="E229" s="58">
        <v>880</v>
      </c>
      <c r="F229" s="38">
        <v>431.01</v>
      </c>
      <c r="G229" s="64">
        <f t="shared" si="3"/>
        <v>48.97840909090909</v>
      </c>
    </row>
    <row r="230" spans="1:7" ht="15">
      <c r="A230" s="24"/>
      <c r="B230" s="24"/>
      <c r="C230" s="24">
        <v>4300</v>
      </c>
      <c r="D230" s="25" t="s">
        <v>128</v>
      </c>
      <c r="E230" s="58">
        <v>30580</v>
      </c>
      <c r="F230" s="38">
        <v>11224.66</v>
      </c>
      <c r="G230" s="64">
        <f t="shared" si="3"/>
        <v>36.705886200130806</v>
      </c>
    </row>
    <row r="231" spans="1:7" ht="15">
      <c r="A231" s="24"/>
      <c r="B231" s="24"/>
      <c r="C231" s="24">
        <v>4430</v>
      </c>
      <c r="D231" s="25" t="s">
        <v>132</v>
      </c>
      <c r="E231" s="58">
        <v>560</v>
      </c>
      <c r="F231" s="38">
        <v>552</v>
      </c>
      <c r="G231" s="64">
        <f t="shared" si="3"/>
        <v>98.57142857142857</v>
      </c>
    </row>
    <row r="232" spans="1:7" ht="14.25">
      <c r="A232" s="32">
        <v>757</v>
      </c>
      <c r="B232" s="32"/>
      <c r="C232" s="32"/>
      <c r="D232" s="33" t="s">
        <v>156</v>
      </c>
      <c r="E232" s="36">
        <f>E233</f>
        <v>130000</v>
      </c>
      <c r="F232" s="40">
        <f>F233</f>
        <v>49329.16</v>
      </c>
      <c r="G232" s="63">
        <f t="shared" si="3"/>
        <v>37.94550769230769</v>
      </c>
    </row>
    <row r="233" spans="1:7" ht="30">
      <c r="A233" s="24"/>
      <c r="B233" s="24">
        <v>75702</v>
      </c>
      <c r="C233" s="24"/>
      <c r="D233" s="25" t="s">
        <v>157</v>
      </c>
      <c r="E233" s="35">
        <f>E234</f>
        <v>130000</v>
      </c>
      <c r="F233" s="38">
        <f>F234</f>
        <v>49329.16</v>
      </c>
      <c r="G233" s="64">
        <f t="shared" si="3"/>
        <v>37.94550769230769</v>
      </c>
    </row>
    <row r="234" spans="1:7" ht="45">
      <c r="A234" s="24"/>
      <c r="B234" s="24"/>
      <c r="C234" s="24">
        <v>8070</v>
      </c>
      <c r="D234" s="25" t="s">
        <v>158</v>
      </c>
      <c r="E234" s="58">
        <v>130000</v>
      </c>
      <c r="F234" s="38">
        <v>49329.16</v>
      </c>
      <c r="G234" s="64">
        <f t="shared" si="3"/>
        <v>37.94550769230769</v>
      </c>
    </row>
    <row r="235" spans="1:7" ht="14.25">
      <c r="A235" s="32">
        <v>758</v>
      </c>
      <c r="B235" s="32"/>
      <c r="C235" s="32"/>
      <c r="D235" s="33" t="s">
        <v>78</v>
      </c>
      <c r="E235" s="36">
        <f>E236</f>
        <v>20000</v>
      </c>
      <c r="F235" s="40">
        <f>F236</f>
        <v>0</v>
      </c>
      <c r="G235" s="63">
        <f t="shared" si="3"/>
        <v>0</v>
      </c>
    </row>
    <row r="236" spans="1:7" ht="15">
      <c r="A236" s="24"/>
      <c r="B236" s="24">
        <v>75818</v>
      </c>
      <c r="C236" s="24"/>
      <c r="D236" s="25" t="s">
        <v>159</v>
      </c>
      <c r="E236" s="35">
        <f>E237</f>
        <v>20000</v>
      </c>
      <c r="F236" s="38">
        <f>F237</f>
        <v>0</v>
      </c>
      <c r="G236" s="64">
        <f t="shared" si="3"/>
        <v>0</v>
      </c>
    </row>
    <row r="237" spans="1:7" ht="15">
      <c r="A237" s="24"/>
      <c r="B237" s="24"/>
      <c r="C237" s="24">
        <v>4810</v>
      </c>
      <c r="D237" s="25" t="s">
        <v>160</v>
      </c>
      <c r="E237" s="58">
        <v>20000</v>
      </c>
      <c r="F237" s="38"/>
      <c r="G237" s="64">
        <f t="shared" si="3"/>
        <v>0</v>
      </c>
    </row>
    <row r="238" spans="1:7" ht="14.25">
      <c r="A238" s="32">
        <v>801</v>
      </c>
      <c r="B238" s="32"/>
      <c r="C238" s="32"/>
      <c r="D238" s="33" t="s">
        <v>89</v>
      </c>
      <c r="E238" s="36">
        <f>E239+E265+E288+E290+E312+E315+E318</f>
        <v>4837606</v>
      </c>
      <c r="F238" s="40">
        <f>F239+F265+F288+F290+F312+F315+F318</f>
        <v>2554026.2199999997</v>
      </c>
      <c r="G238" s="63">
        <f t="shared" si="3"/>
        <v>52.79525079140384</v>
      </c>
    </row>
    <row r="239" spans="1:7" ht="15">
      <c r="A239" s="24"/>
      <c r="B239" s="24">
        <v>80101</v>
      </c>
      <c r="C239" s="24"/>
      <c r="D239" s="25" t="s">
        <v>90</v>
      </c>
      <c r="E239" s="35">
        <f>SUM(E240:E264)</f>
        <v>2501013</v>
      </c>
      <c r="F239" s="38">
        <f>SUM(F240:F264)</f>
        <v>1316406.09</v>
      </c>
      <c r="G239" s="64">
        <f t="shared" si="3"/>
        <v>52.63491593206433</v>
      </c>
    </row>
    <row r="240" spans="1:7" ht="60">
      <c r="A240" s="24"/>
      <c r="B240" s="24"/>
      <c r="C240" s="24">
        <v>2590</v>
      </c>
      <c r="D240" s="25" t="s">
        <v>218</v>
      </c>
      <c r="E240" s="58">
        <v>431393</v>
      </c>
      <c r="F240" s="38">
        <v>262392</v>
      </c>
      <c r="G240" s="64">
        <f t="shared" si="3"/>
        <v>60.824352736368</v>
      </c>
    </row>
    <row r="241" spans="1:7" ht="15">
      <c r="A241" s="24"/>
      <c r="B241" s="24"/>
      <c r="C241" s="24">
        <v>3020</v>
      </c>
      <c r="D241" s="25" t="s">
        <v>143</v>
      </c>
      <c r="E241" s="58">
        <v>105300</v>
      </c>
      <c r="F241" s="38">
        <v>55633.63</v>
      </c>
      <c r="G241" s="64">
        <f t="shared" si="3"/>
        <v>52.833456790123456</v>
      </c>
    </row>
    <row r="242" spans="1:7" ht="15">
      <c r="A242" s="24"/>
      <c r="B242" s="24"/>
      <c r="C242" s="24">
        <v>4010</v>
      </c>
      <c r="D242" s="25" t="s">
        <v>135</v>
      </c>
      <c r="E242" s="58">
        <v>1169441</v>
      </c>
      <c r="F242" s="38">
        <v>592141.26</v>
      </c>
      <c r="G242" s="64">
        <f t="shared" si="3"/>
        <v>50.63455616828895</v>
      </c>
    </row>
    <row r="243" spans="1:7" ht="15">
      <c r="A243" s="24"/>
      <c r="B243" s="24"/>
      <c r="C243" s="24">
        <v>4040</v>
      </c>
      <c r="D243" s="25" t="s">
        <v>136</v>
      </c>
      <c r="E243" s="58">
        <v>97775</v>
      </c>
      <c r="F243" s="38">
        <v>81818.42</v>
      </c>
      <c r="G243" s="64">
        <f t="shared" si="3"/>
        <v>83.68030682689849</v>
      </c>
    </row>
    <row r="244" spans="1:7" ht="15">
      <c r="A244" s="24"/>
      <c r="B244" s="24"/>
      <c r="C244" s="24">
        <v>4110</v>
      </c>
      <c r="D244" s="25" t="s">
        <v>137</v>
      </c>
      <c r="E244" s="58">
        <v>240974</v>
      </c>
      <c r="F244" s="38">
        <v>125954.3</v>
      </c>
      <c r="G244" s="64">
        <f t="shared" si="3"/>
        <v>52.268833982089355</v>
      </c>
    </row>
    <row r="245" spans="1:7" ht="15">
      <c r="A245" s="24"/>
      <c r="B245" s="24"/>
      <c r="C245" s="24">
        <v>4120</v>
      </c>
      <c r="D245" s="25" t="s">
        <v>138</v>
      </c>
      <c r="E245" s="58">
        <v>33873</v>
      </c>
      <c r="F245" s="38">
        <v>17585.48</v>
      </c>
      <c r="G245" s="64">
        <f t="shared" si="3"/>
        <v>51.91592123520208</v>
      </c>
    </row>
    <row r="246" spans="1:7" ht="30">
      <c r="A246" s="24"/>
      <c r="B246" s="24"/>
      <c r="C246" s="24">
        <v>4140</v>
      </c>
      <c r="D246" s="25" t="s">
        <v>161</v>
      </c>
      <c r="E246" s="58">
        <v>6100</v>
      </c>
      <c r="F246" s="38"/>
      <c r="G246" s="64">
        <f t="shared" si="3"/>
        <v>0</v>
      </c>
    </row>
    <row r="247" spans="1:7" ht="15">
      <c r="A247" s="24"/>
      <c r="B247" s="24"/>
      <c r="C247" s="24">
        <v>4170</v>
      </c>
      <c r="D247" s="25" t="s">
        <v>144</v>
      </c>
      <c r="E247" s="58">
        <v>7280</v>
      </c>
      <c r="F247" s="38">
        <v>3600</v>
      </c>
      <c r="G247" s="64">
        <f t="shared" si="3"/>
        <v>49.45054945054945</v>
      </c>
    </row>
    <row r="248" spans="1:7" ht="15">
      <c r="A248" s="24"/>
      <c r="B248" s="24"/>
      <c r="C248" s="24">
        <v>4210</v>
      </c>
      <c r="D248" s="25" t="s">
        <v>126</v>
      </c>
      <c r="E248" s="58">
        <v>37144</v>
      </c>
      <c r="F248" s="38">
        <v>19223.59</v>
      </c>
      <c r="G248" s="64">
        <f t="shared" si="3"/>
        <v>51.75422679302175</v>
      </c>
    </row>
    <row r="249" spans="1:7" ht="15.75" customHeight="1">
      <c r="A249" s="24"/>
      <c r="B249" s="24"/>
      <c r="C249" s="24">
        <v>4240</v>
      </c>
      <c r="D249" s="25" t="s">
        <v>162</v>
      </c>
      <c r="E249" s="58">
        <v>9146</v>
      </c>
      <c r="F249" s="38">
        <v>5616.56</v>
      </c>
      <c r="G249" s="64">
        <f t="shared" si="3"/>
        <v>61.41001530723814</v>
      </c>
    </row>
    <row r="250" spans="1:7" ht="15">
      <c r="A250" s="24"/>
      <c r="B250" s="24"/>
      <c r="C250" s="24">
        <v>4260</v>
      </c>
      <c r="D250" s="25" t="s">
        <v>145</v>
      </c>
      <c r="E250" s="58">
        <v>77210</v>
      </c>
      <c r="F250" s="38">
        <v>42228.47</v>
      </c>
      <c r="G250" s="64">
        <f t="shared" si="3"/>
        <v>54.69300608729439</v>
      </c>
    </row>
    <row r="251" spans="1:7" ht="15">
      <c r="A251" s="24"/>
      <c r="B251" s="24"/>
      <c r="C251" s="24">
        <v>4270</v>
      </c>
      <c r="D251" s="25" t="s">
        <v>127</v>
      </c>
      <c r="E251" s="58">
        <v>110260</v>
      </c>
      <c r="F251" s="38">
        <v>4255.28</v>
      </c>
      <c r="G251" s="64">
        <f t="shared" si="3"/>
        <v>3.859314347904952</v>
      </c>
    </row>
    <row r="252" spans="1:7" ht="15">
      <c r="A252" s="24"/>
      <c r="B252" s="24"/>
      <c r="C252" s="24">
        <v>4280</v>
      </c>
      <c r="D252" s="25" t="s">
        <v>146</v>
      </c>
      <c r="E252" s="58">
        <v>1850</v>
      </c>
      <c r="F252" s="38">
        <v>1808.42</v>
      </c>
      <c r="G252" s="64">
        <f t="shared" si="3"/>
        <v>97.75243243243243</v>
      </c>
    </row>
    <row r="253" spans="1:7" ht="15">
      <c r="A253" s="24"/>
      <c r="B253" s="24"/>
      <c r="C253" s="24">
        <v>4300</v>
      </c>
      <c r="D253" s="25" t="s">
        <v>128</v>
      </c>
      <c r="E253" s="58">
        <v>60870</v>
      </c>
      <c r="F253" s="38">
        <v>27862.42</v>
      </c>
      <c r="G253" s="64">
        <f t="shared" si="3"/>
        <v>45.773648759651714</v>
      </c>
    </row>
    <row r="254" spans="1:7" ht="15">
      <c r="A254" s="24"/>
      <c r="B254" s="24"/>
      <c r="C254" s="24">
        <v>4350</v>
      </c>
      <c r="D254" s="25" t="s">
        <v>147</v>
      </c>
      <c r="E254" s="58">
        <v>2810</v>
      </c>
      <c r="F254" s="38">
        <v>1621.76</v>
      </c>
      <c r="G254" s="64">
        <f t="shared" si="3"/>
        <v>57.713879003558716</v>
      </c>
    </row>
    <row r="255" spans="1:7" ht="30">
      <c r="A255" s="24"/>
      <c r="B255" s="24"/>
      <c r="C255" s="24">
        <v>4360</v>
      </c>
      <c r="D255" s="25" t="s">
        <v>214</v>
      </c>
      <c r="E255" s="58">
        <v>3130</v>
      </c>
      <c r="F255" s="38">
        <v>806.48</v>
      </c>
      <c r="G255" s="64">
        <f t="shared" si="3"/>
        <v>25.766134185303514</v>
      </c>
    </row>
    <row r="256" spans="1:7" ht="30">
      <c r="A256" s="24"/>
      <c r="B256" s="24"/>
      <c r="C256" s="24">
        <v>4370</v>
      </c>
      <c r="D256" s="25" t="s">
        <v>215</v>
      </c>
      <c r="E256" s="58">
        <v>2610</v>
      </c>
      <c r="F256" s="38">
        <v>1396.07</v>
      </c>
      <c r="G256" s="64">
        <f t="shared" si="3"/>
        <v>53.48927203065134</v>
      </c>
    </row>
    <row r="257" spans="1:7" ht="15">
      <c r="A257" s="24"/>
      <c r="B257" s="24"/>
      <c r="C257" s="24">
        <v>4410</v>
      </c>
      <c r="D257" s="25" t="s">
        <v>139</v>
      </c>
      <c r="E257" s="58">
        <v>3280</v>
      </c>
      <c r="F257" s="38">
        <v>2048.88</v>
      </c>
      <c r="G257" s="64">
        <f t="shared" si="3"/>
        <v>62.46585365853659</v>
      </c>
    </row>
    <row r="258" spans="1:7" ht="15">
      <c r="A258" s="24"/>
      <c r="B258" s="24"/>
      <c r="C258" s="24">
        <v>4430</v>
      </c>
      <c r="D258" s="25" t="s">
        <v>132</v>
      </c>
      <c r="E258" s="58">
        <v>3200</v>
      </c>
      <c r="F258" s="38">
        <v>2320.67</v>
      </c>
      <c r="G258" s="64">
        <f t="shared" si="3"/>
        <v>72.5209375</v>
      </c>
    </row>
    <row r="259" spans="1:7" ht="15.75" customHeight="1">
      <c r="A259" s="24"/>
      <c r="B259" s="24"/>
      <c r="C259" s="24">
        <v>4440</v>
      </c>
      <c r="D259" s="25" t="s">
        <v>140</v>
      </c>
      <c r="E259" s="58">
        <v>76182</v>
      </c>
      <c r="F259" s="38">
        <v>57137</v>
      </c>
      <c r="G259" s="64">
        <f t="shared" si="3"/>
        <v>75.00065632301593</v>
      </c>
    </row>
    <row r="260" spans="1:7" ht="30">
      <c r="A260" s="24"/>
      <c r="B260" s="24"/>
      <c r="C260" s="24">
        <v>4700</v>
      </c>
      <c r="D260" s="25" t="s">
        <v>216</v>
      </c>
      <c r="E260" s="58">
        <v>895</v>
      </c>
      <c r="F260" s="38">
        <v>82.8</v>
      </c>
      <c r="G260" s="64">
        <f t="shared" si="3"/>
        <v>9.251396648044693</v>
      </c>
    </row>
    <row r="261" spans="1:7" ht="30">
      <c r="A261" s="24"/>
      <c r="B261" s="24"/>
      <c r="C261" s="24">
        <v>4740</v>
      </c>
      <c r="D261" s="25" t="s">
        <v>219</v>
      </c>
      <c r="E261" s="58">
        <v>3820</v>
      </c>
      <c r="F261" s="38">
        <v>1587.12</v>
      </c>
      <c r="G261" s="64">
        <f t="shared" si="3"/>
        <v>41.54764397905759</v>
      </c>
    </row>
    <row r="262" spans="1:7" ht="30">
      <c r="A262" s="24"/>
      <c r="B262" s="24"/>
      <c r="C262" s="24">
        <v>4750</v>
      </c>
      <c r="D262" s="25" t="s">
        <v>217</v>
      </c>
      <c r="E262" s="58">
        <v>4720</v>
      </c>
      <c r="F262" s="38">
        <v>2842.66</v>
      </c>
      <c r="G262" s="64">
        <f t="shared" si="3"/>
        <v>60.22584745762712</v>
      </c>
    </row>
    <row r="263" spans="1:7" ht="15">
      <c r="A263" s="24"/>
      <c r="B263" s="24"/>
      <c r="C263" s="24">
        <v>4810</v>
      </c>
      <c r="D263" s="25" t="s">
        <v>160</v>
      </c>
      <c r="E263" s="58">
        <v>5300</v>
      </c>
      <c r="F263" s="38"/>
      <c r="G263" s="64">
        <f aca="true" t="shared" si="4" ref="G263:G326">F263*100/E263</f>
        <v>0</v>
      </c>
    </row>
    <row r="264" spans="1:7" ht="30">
      <c r="A264" s="24"/>
      <c r="B264" s="24"/>
      <c r="C264" s="24">
        <v>6060</v>
      </c>
      <c r="D264" s="25" t="s">
        <v>149</v>
      </c>
      <c r="E264" s="58">
        <v>6450</v>
      </c>
      <c r="F264" s="38">
        <v>6442.82</v>
      </c>
      <c r="G264" s="64">
        <f t="shared" si="4"/>
        <v>99.88868217054264</v>
      </c>
    </row>
    <row r="265" spans="1:7" ht="15">
      <c r="A265" s="24"/>
      <c r="B265" s="24">
        <v>80104</v>
      </c>
      <c r="C265" s="24"/>
      <c r="D265" s="25" t="s">
        <v>93</v>
      </c>
      <c r="E265" s="35">
        <f>SUM(E266:E287)</f>
        <v>768576</v>
      </c>
      <c r="F265" s="38">
        <f>SUM(F266:F287)</f>
        <v>403906.6199999999</v>
      </c>
      <c r="G265" s="64">
        <f t="shared" si="4"/>
        <v>52.55259336747437</v>
      </c>
    </row>
    <row r="266" spans="1:7" ht="60">
      <c r="A266" s="24"/>
      <c r="B266" s="24"/>
      <c r="C266" s="24">
        <v>2310</v>
      </c>
      <c r="D266" s="25" t="s">
        <v>164</v>
      </c>
      <c r="E266" s="58">
        <v>10600</v>
      </c>
      <c r="F266" s="38">
        <v>3717.9</v>
      </c>
      <c r="G266" s="64">
        <f t="shared" si="4"/>
        <v>35.074528301886794</v>
      </c>
    </row>
    <row r="267" spans="1:7" ht="30">
      <c r="A267" s="24"/>
      <c r="B267" s="24"/>
      <c r="C267" s="24">
        <v>2540</v>
      </c>
      <c r="D267" s="25" t="s">
        <v>163</v>
      </c>
      <c r="E267" s="58">
        <v>95130</v>
      </c>
      <c r="F267" s="38">
        <v>41000.95</v>
      </c>
      <c r="G267" s="64">
        <f t="shared" si="4"/>
        <v>43.09991590455166</v>
      </c>
    </row>
    <row r="268" spans="1:7" ht="15">
      <c r="A268" s="24"/>
      <c r="B268" s="24"/>
      <c r="C268" s="24">
        <v>3020</v>
      </c>
      <c r="D268" s="25" t="s">
        <v>143</v>
      </c>
      <c r="E268" s="58">
        <v>35500</v>
      </c>
      <c r="F268" s="38">
        <v>17262.07</v>
      </c>
      <c r="G268" s="64">
        <f t="shared" si="4"/>
        <v>48.62554929577465</v>
      </c>
    </row>
    <row r="269" spans="1:7" ht="15">
      <c r="A269" s="24"/>
      <c r="B269" s="24"/>
      <c r="C269" s="24">
        <v>4010</v>
      </c>
      <c r="D269" s="25" t="s">
        <v>135</v>
      </c>
      <c r="E269" s="58">
        <v>364400</v>
      </c>
      <c r="F269" s="38">
        <v>172109.25</v>
      </c>
      <c r="G269" s="64">
        <f t="shared" si="4"/>
        <v>47.230858946212955</v>
      </c>
    </row>
    <row r="270" spans="1:7" ht="15">
      <c r="A270" s="24"/>
      <c r="B270" s="24"/>
      <c r="C270" s="24">
        <v>4040</v>
      </c>
      <c r="D270" s="25" t="s">
        <v>136</v>
      </c>
      <c r="E270" s="58">
        <v>29430</v>
      </c>
      <c r="F270" s="38">
        <v>24067.36</v>
      </c>
      <c r="G270" s="64">
        <f t="shared" si="4"/>
        <v>81.77832144070676</v>
      </c>
    </row>
    <row r="271" spans="1:7" ht="15">
      <c r="A271" s="24"/>
      <c r="B271" s="24"/>
      <c r="C271" s="24">
        <v>4110</v>
      </c>
      <c r="D271" s="25" t="s">
        <v>137</v>
      </c>
      <c r="E271" s="58">
        <v>75120</v>
      </c>
      <c r="F271" s="38">
        <v>36977.78</v>
      </c>
      <c r="G271" s="64">
        <f t="shared" si="4"/>
        <v>49.22494675186368</v>
      </c>
    </row>
    <row r="272" spans="1:7" ht="15">
      <c r="A272" s="24"/>
      <c r="B272" s="24"/>
      <c r="C272" s="24">
        <v>4120</v>
      </c>
      <c r="D272" s="25" t="s">
        <v>138</v>
      </c>
      <c r="E272" s="58">
        <v>10440</v>
      </c>
      <c r="F272" s="38">
        <v>5177.82</v>
      </c>
      <c r="G272" s="64">
        <f t="shared" si="4"/>
        <v>49.595977011494256</v>
      </c>
    </row>
    <row r="273" spans="1:7" ht="15">
      <c r="A273" s="24"/>
      <c r="B273" s="24"/>
      <c r="C273" s="24">
        <v>4170</v>
      </c>
      <c r="D273" s="25" t="s">
        <v>144</v>
      </c>
      <c r="E273" s="58">
        <v>10350</v>
      </c>
      <c r="F273" s="38">
        <v>4371.92</v>
      </c>
      <c r="G273" s="64">
        <f t="shared" si="4"/>
        <v>42.240772946859906</v>
      </c>
    </row>
    <row r="274" spans="1:7" ht="15">
      <c r="A274" s="24"/>
      <c r="B274" s="24"/>
      <c r="C274" s="24">
        <v>4210</v>
      </c>
      <c r="D274" s="25" t="s">
        <v>126</v>
      </c>
      <c r="E274" s="58">
        <v>29506</v>
      </c>
      <c r="F274" s="38">
        <v>25155.44</v>
      </c>
      <c r="G274" s="64">
        <f t="shared" si="4"/>
        <v>85.2553378973768</v>
      </c>
    </row>
    <row r="275" spans="1:7" ht="15">
      <c r="A275" s="24"/>
      <c r="B275" s="24"/>
      <c r="C275" s="24">
        <v>4220</v>
      </c>
      <c r="D275" s="25" t="s">
        <v>165</v>
      </c>
      <c r="E275" s="58">
        <v>39000</v>
      </c>
      <c r="F275" s="38">
        <v>33997</v>
      </c>
      <c r="G275" s="64">
        <f t="shared" si="4"/>
        <v>87.17179487179487</v>
      </c>
    </row>
    <row r="276" spans="1:7" ht="15">
      <c r="A276" s="24"/>
      <c r="B276" s="24"/>
      <c r="C276" s="24">
        <v>4260</v>
      </c>
      <c r="D276" s="25" t="s">
        <v>145</v>
      </c>
      <c r="E276" s="58">
        <v>21590</v>
      </c>
      <c r="F276" s="38">
        <v>13911.08</v>
      </c>
      <c r="G276" s="64">
        <f t="shared" si="4"/>
        <v>64.43297823066234</v>
      </c>
    </row>
    <row r="277" spans="1:7" ht="15">
      <c r="A277" s="24"/>
      <c r="B277" s="24"/>
      <c r="C277" s="24">
        <v>4270</v>
      </c>
      <c r="D277" s="25" t="s">
        <v>127</v>
      </c>
      <c r="E277" s="58">
        <v>7020</v>
      </c>
      <c r="F277" s="38"/>
      <c r="G277" s="64">
        <f t="shared" si="4"/>
        <v>0</v>
      </c>
    </row>
    <row r="278" spans="1:7" ht="15">
      <c r="A278" s="24"/>
      <c r="B278" s="24"/>
      <c r="C278" s="24">
        <v>4280</v>
      </c>
      <c r="D278" s="25" t="s">
        <v>146</v>
      </c>
      <c r="E278" s="58">
        <v>770</v>
      </c>
      <c r="F278" s="38">
        <v>606</v>
      </c>
      <c r="G278" s="64">
        <f t="shared" si="4"/>
        <v>78.7012987012987</v>
      </c>
    </row>
    <row r="279" spans="1:7" ht="15">
      <c r="A279" s="24"/>
      <c r="B279" s="24"/>
      <c r="C279" s="24">
        <v>4300</v>
      </c>
      <c r="D279" s="25" t="s">
        <v>128</v>
      </c>
      <c r="E279" s="58">
        <v>8010</v>
      </c>
      <c r="F279" s="38">
        <v>4224.36</v>
      </c>
      <c r="G279" s="64">
        <f t="shared" si="4"/>
        <v>52.73857677902621</v>
      </c>
    </row>
    <row r="280" spans="1:7" ht="15">
      <c r="A280" s="24"/>
      <c r="B280" s="24"/>
      <c r="C280" s="24">
        <v>4350</v>
      </c>
      <c r="D280" s="25" t="s">
        <v>147</v>
      </c>
      <c r="E280" s="58">
        <v>510</v>
      </c>
      <c r="F280" s="38"/>
      <c r="G280" s="64">
        <f t="shared" si="4"/>
        <v>0</v>
      </c>
    </row>
    <row r="281" spans="1:7" ht="30">
      <c r="A281" s="24"/>
      <c r="B281" s="24"/>
      <c r="C281" s="24">
        <v>4360</v>
      </c>
      <c r="D281" s="25" t="s">
        <v>214</v>
      </c>
      <c r="E281" s="58">
        <v>1830</v>
      </c>
      <c r="F281" s="38">
        <v>885.25</v>
      </c>
      <c r="G281" s="64">
        <f t="shared" si="4"/>
        <v>48.37431693989071</v>
      </c>
    </row>
    <row r="282" spans="1:7" ht="30">
      <c r="A282" s="24"/>
      <c r="B282" s="24"/>
      <c r="C282" s="24">
        <v>4370</v>
      </c>
      <c r="D282" s="25" t="s">
        <v>215</v>
      </c>
      <c r="E282" s="58">
        <v>1320</v>
      </c>
      <c r="F282" s="38">
        <v>1095.98</v>
      </c>
      <c r="G282" s="64">
        <f t="shared" si="4"/>
        <v>83.02878787878788</v>
      </c>
    </row>
    <row r="283" spans="1:7" ht="15">
      <c r="A283" s="24"/>
      <c r="B283" s="24"/>
      <c r="C283" s="24">
        <v>4410</v>
      </c>
      <c r="D283" s="25" t="s">
        <v>139</v>
      </c>
      <c r="E283" s="58">
        <v>810</v>
      </c>
      <c r="F283" s="38">
        <v>27</v>
      </c>
      <c r="G283" s="64">
        <f t="shared" si="4"/>
        <v>3.3333333333333335</v>
      </c>
    </row>
    <row r="284" spans="1:7" ht="15">
      <c r="A284" s="24"/>
      <c r="B284" s="24"/>
      <c r="C284" s="24">
        <v>4430</v>
      </c>
      <c r="D284" s="25" t="s">
        <v>132</v>
      </c>
      <c r="E284" s="58">
        <v>1100</v>
      </c>
      <c r="F284" s="38">
        <v>556.48</v>
      </c>
      <c r="G284" s="64">
        <f t="shared" si="4"/>
        <v>50.589090909090906</v>
      </c>
    </row>
    <row r="285" spans="1:7" ht="14.25" customHeight="1">
      <c r="A285" s="24"/>
      <c r="B285" s="24"/>
      <c r="C285" s="24">
        <v>4440</v>
      </c>
      <c r="D285" s="25" t="s">
        <v>140</v>
      </c>
      <c r="E285" s="58">
        <v>24990</v>
      </c>
      <c r="F285" s="38">
        <v>18743</v>
      </c>
      <c r="G285" s="64">
        <f t="shared" si="4"/>
        <v>75.00200080032013</v>
      </c>
    </row>
    <row r="286" spans="1:7" ht="30">
      <c r="A286" s="24"/>
      <c r="B286" s="24"/>
      <c r="C286" s="24">
        <v>4740</v>
      </c>
      <c r="D286" s="25" t="s">
        <v>219</v>
      </c>
      <c r="E286" s="58">
        <v>400</v>
      </c>
      <c r="F286" s="38">
        <v>19.98</v>
      </c>
      <c r="G286" s="64">
        <f t="shared" si="4"/>
        <v>4.995</v>
      </c>
    </row>
    <row r="287" spans="1:7" ht="30">
      <c r="A287" s="24"/>
      <c r="B287" s="24"/>
      <c r="C287" s="24">
        <v>4750</v>
      </c>
      <c r="D287" s="25" t="s">
        <v>217</v>
      </c>
      <c r="E287" s="58">
        <v>750</v>
      </c>
      <c r="F287" s="38"/>
      <c r="G287" s="64">
        <f t="shared" si="4"/>
        <v>0</v>
      </c>
    </row>
    <row r="288" spans="1:7" ht="15">
      <c r="A288" s="24"/>
      <c r="B288" s="24">
        <v>80105</v>
      </c>
      <c r="C288" s="24"/>
      <c r="D288" s="25" t="s">
        <v>166</v>
      </c>
      <c r="E288" s="35">
        <v>8500</v>
      </c>
      <c r="F288" s="38">
        <f>F289</f>
        <v>3449.65</v>
      </c>
      <c r="G288" s="64">
        <f t="shared" si="4"/>
        <v>40.584117647058825</v>
      </c>
    </row>
    <row r="289" spans="1:7" ht="60">
      <c r="A289" s="24"/>
      <c r="B289" s="24"/>
      <c r="C289" s="24">
        <v>2310</v>
      </c>
      <c r="D289" s="25" t="s">
        <v>164</v>
      </c>
      <c r="E289" s="58">
        <v>8500</v>
      </c>
      <c r="F289" s="38">
        <v>3449.65</v>
      </c>
      <c r="G289" s="64">
        <f t="shared" si="4"/>
        <v>40.584117647058825</v>
      </c>
    </row>
    <row r="290" spans="1:7" ht="15">
      <c r="A290" s="24"/>
      <c r="B290" s="24">
        <v>80110</v>
      </c>
      <c r="C290" s="24"/>
      <c r="D290" s="25" t="s">
        <v>167</v>
      </c>
      <c r="E290" s="35">
        <f>SUM(E291:E311)</f>
        <v>1106515</v>
      </c>
      <c r="F290" s="38">
        <f>SUM(F291:F311)</f>
        <v>588097.7999999999</v>
      </c>
      <c r="G290" s="64">
        <f t="shared" si="4"/>
        <v>53.14865139650162</v>
      </c>
    </row>
    <row r="291" spans="1:7" ht="15">
      <c r="A291" s="24"/>
      <c r="B291" s="24"/>
      <c r="C291" s="24">
        <v>3020</v>
      </c>
      <c r="D291" s="25" t="s">
        <v>143</v>
      </c>
      <c r="E291" s="58">
        <v>64820</v>
      </c>
      <c r="F291" s="38">
        <v>32628.98</v>
      </c>
      <c r="G291" s="64">
        <f t="shared" si="4"/>
        <v>50.33782783091638</v>
      </c>
    </row>
    <row r="292" spans="1:7" ht="15">
      <c r="A292" s="24"/>
      <c r="B292" s="24"/>
      <c r="C292" s="24">
        <v>4010</v>
      </c>
      <c r="D292" s="25" t="s">
        <v>135</v>
      </c>
      <c r="E292" s="58">
        <v>670790</v>
      </c>
      <c r="F292" s="38">
        <v>334488.35</v>
      </c>
      <c r="G292" s="64">
        <f t="shared" si="4"/>
        <v>49.864838474038066</v>
      </c>
    </row>
    <row r="293" spans="1:7" ht="15">
      <c r="A293" s="24"/>
      <c r="B293" s="24"/>
      <c r="C293" s="24">
        <v>4040</v>
      </c>
      <c r="D293" s="25" t="s">
        <v>136</v>
      </c>
      <c r="E293" s="58">
        <v>51216</v>
      </c>
      <c r="F293" s="38">
        <v>45659.56</v>
      </c>
      <c r="G293" s="64">
        <f t="shared" si="4"/>
        <v>89.1509684473602</v>
      </c>
    </row>
    <row r="294" spans="1:7" ht="15">
      <c r="A294" s="24"/>
      <c r="B294" s="24"/>
      <c r="C294" s="24">
        <v>4110</v>
      </c>
      <c r="D294" s="25" t="s">
        <v>137</v>
      </c>
      <c r="E294" s="58">
        <v>138800</v>
      </c>
      <c r="F294" s="38">
        <v>71580.59</v>
      </c>
      <c r="G294" s="64">
        <f t="shared" si="4"/>
        <v>51.571030259366</v>
      </c>
    </row>
    <row r="295" spans="1:7" ht="15">
      <c r="A295" s="24"/>
      <c r="B295" s="24"/>
      <c r="C295" s="24">
        <v>4120</v>
      </c>
      <c r="D295" s="25" t="s">
        <v>138</v>
      </c>
      <c r="E295" s="58">
        <v>19340</v>
      </c>
      <c r="F295" s="38">
        <v>9911.93</v>
      </c>
      <c r="G295" s="64">
        <f t="shared" si="4"/>
        <v>51.25093071354705</v>
      </c>
    </row>
    <row r="296" spans="1:7" ht="30">
      <c r="A296" s="24"/>
      <c r="B296" s="24"/>
      <c r="C296" s="24">
        <v>4140</v>
      </c>
      <c r="D296" s="25" t="s">
        <v>161</v>
      </c>
      <c r="E296" s="58">
        <v>3240</v>
      </c>
      <c r="F296" s="38"/>
      <c r="G296" s="64">
        <f t="shared" si="4"/>
        <v>0</v>
      </c>
    </row>
    <row r="297" spans="1:7" ht="15">
      <c r="A297" s="24"/>
      <c r="B297" s="24"/>
      <c r="C297" s="24">
        <v>4210</v>
      </c>
      <c r="D297" s="25" t="s">
        <v>126</v>
      </c>
      <c r="E297" s="58">
        <v>16620</v>
      </c>
      <c r="F297" s="38">
        <v>7608.81</v>
      </c>
      <c r="G297" s="64">
        <f t="shared" si="4"/>
        <v>45.78104693140794</v>
      </c>
    </row>
    <row r="298" spans="1:7" ht="15" customHeight="1">
      <c r="A298" s="24"/>
      <c r="B298" s="24"/>
      <c r="C298" s="24">
        <v>4240</v>
      </c>
      <c r="D298" s="25" t="s">
        <v>162</v>
      </c>
      <c r="E298" s="58">
        <v>3660</v>
      </c>
      <c r="F298" s="38">
        <v>1091.42</v>
      </c>
      <c r="G298" s="64">
        <f t="shared" si="4"/>
        <v>29.82021857923497</v>
      </c>
    </row>
    <row r="299" spans="1:7" ht="15">
      <c r="A299" s="24"/>
      <c r="B299" s="24"/>
      <c r="C299" s="24">
        <v>4260</v>
      </c>
      <c r="D299" s="25" t="s">
        <v>145</v>
      </c>
      <c r="E299" s="58">
        <v>40370</v>
      </c>
      <c r="F299" s="38">
        <v>23409.44</v>
      </c>
      <c r="G299" s="64">
        <f t="shared" si="4"/>
        <v>57.98721823135992</v>
      </c>
    </row>
    <row r="300" spans="1:7" ht="15">
      <c r="A300" s="24"/>
      <c r="B300" s="24"/>
      <c r="C300" s="24">
        <v>4270</v>
      </c>
      <c r="D300" s="25" t="s">
        <v>127</v>
      </c>
      <c r="E300" s="58">
        <v>6380</v>
      </c>
      <c r="F300" s="38">
        <v>2836.85</v>
      </c>
      <c r="G300" s="64">
        <f t="shared" si="4"/>
        <v>44.46473354231975</v>
      </c>
    </row>
    <row r="301" spans="1:7" ht="15">
      <c r="A301" s="24"/>
      <c r="B301" s="24"/>
      <c r="C301" s="24">
        <v>4280</v>
      </c>
      <c r="D301" s="25" t="s">
        <v>146</v>
      </c>
      <c r="E301" s="58">
        <v>1250</v>
      </c>
      <c r="F301" s="38">
        <v>1147.58</v>
      </c>
      <c r="G301" s="64">
        <f t="shared" si="4"/>
        <v>91.8064</v>
      </c>
    </row>
    <row r="302" spans="1:7" ht="15">
      <c r="A302" s="24"/>
      <c r="B302" s="24"/>
      <c r="C302" s="24">
        <v>4300</v>
      </c>
      <c r="D302" s="25" t="s">
        <v>128</v>
      </c>
      <c r="E302" s="58">
        <v>31090</v>
      </c>
      <c r="F302" s="38">
        <v>16781.39</v>
      </c>
      <c r="G302" s="64">
        <f t="shared" si="4"/>
        <v>53.976809263428756</v>
      </c>
    </row>
    <row r="303" spans="1:7" ht="15">
      <c r="A303" s="24"/>
      <c r="B303" s="24"/>
      <c r="C303" s="24">
        <v>4350</v>
      </c>
      <c r="D303" s="25" t="s">
        <v>147</v>
      </c>
      <c r="E303" s="58">
        <v>1480</v>
      </c>
      <c r="F303" s="38">
        <v>812.42</v>
      </c>
      <c r="G303" s="64">
        <f t="shared" si="4"/>
        <v>54.89324324324324</v>
      </c>
    </row>
    <row r="304" spans="1:7" ht="30">
      <c r="A304" s="24"/>
      <c r="B304" s="24"/>
      <c r="C304" s="24">
        <v>4360</v>
      </c>
      <c r="D304" s="25" t="s">
        <v>214</v>
      </c>
      <c r="E304" s="58">
        <v>1475</v>
      </c>
      <c r="F304" s="38">
        <v>402.19</v>
      </c>
      <c r="G304" s="64">
        <f t="shared" si="4"/>
        <v>27.267118644067796</v>
      </c>
    </row>
    <row r="305" spans="1:7" ht="30">
      <c r="A305" s="24"/>
      <c r="B305" s="24"/>
      <c r="C305" s="24">
        <v>4370</v>
      </c>
      <c r="D305" s="25" t="s">
        <v>215</v>
      </c>
      <c r="E305" s="58">
        <v>1360</v>
      </c>
      <c r="F305" s="38">
        <v>704.04</v>
      </c>
      <c r="G305" s="64">
        <f t="shared" si="4"/>
        <v>51.76764705882353</v>
      </c>
    </row>
    <row r="306" spans="1:7" ht="15">
      <c r="A306" s="24"/>
      <c r="B306" s="24"/>
      <c r="C306" s="24">
        <v>4410</v>
      </c>
      <c r="D306" s="25" t="s">
        <v>139</v>
      </c>
      <c r="E306" s="58">
        <v>1864</v>
      </c>
      <c r="F306" s="38">
        <v>1033.27</v>
      </c>
      <c r="G306" s="64">
        <f t="shared" si="4"/>
        <v>55.43293991416309</v>
      </c>
    </row>
    <row r="307" spans="1:7" ht="15">
      <c r="A307" s="24"/>
      <c r="B307" s="24"/>
      <c r="C307" s="24">
        <v>4430</v>
      </c>
      <c r="D307" s="25" t="s">
        <v>132</v>
      </c>
      <c r="E307" s="58">
        <v>1010</v>
      </c>
      <c r="F307" s="38">
        <v>956.85</v>
      </c>
      <c r="G307" s="64">
        <f t="shared" si="4"/>
        <v>94.73762376237623</v>
      </c>
    </row>
    <row r="308" spans="1:7" ht="15.75" customHeight="1">
      <c r="A308" s="24"/>
      <c r="B308" s="24"/>
      <c r="C308" s="24">
        <v>4440</v>
      </c>
      <c r="D308" s="25" t="s">
        <v>140</v>
      </c>
      <c r="E308" s="58">
        <v>46085</v>
      </c>
      <c r="F308" s="38">
        <v>34564</v>
      </c>
      <c r="G308" s="64">
        <f t="shared" si="4"/>
        <v>75.00054247585983</v>
      </c>
    </row>
    <row r="309" spans="1:7" ht="30">
      <c r="A309" s="24"/>
      <c r="B309" s="24"/>
      <c r="C309" s="24">
        <v>4700</v>
      </c>
      <c r="D309" s="25" t="s">
        <v>216</v>
      </c>
      <c r="E309" s="58">
        <v>540</v>
      </c>
      <c r="F309" s="38">
        <v>55.2</v>
      </c>
      <c r="G309" s="64">
        <f t="shared" si="4"/>
        <v>10.222222222222221</v>
      </c>
    </row>
    <row r="310" spans="1:7" ht="30">
      <c r="A310" s="24"/>
      <c r="B310" s="24"/>
      <c r="C310" s="24">
        <v>4740</v>
      </c>
      <c r="D310" s="25" t="s">
        <v>210</v>
      </c>
      <c r="E310" s="58">
        <v>2245</v>
      </c>
      <c r="F310" s="38">
        <v>802.06</v>
      </c>
      <c r="G310" s="64">
        <f t="shared" si="4"/>
        <v>35.72650334075724</v>
      </c>
    </row>
    <row r="311" spans="1:7" ht="30">
      <c r="A311" s="24"/>
      <c r="B311" s="24"/>
      <c r="C311" s="24">
        <v>4750</v>
      </c>
      <c r="D311" s="25" t="s">
        <v>217</v>
      </c>
      <c r="E311" s="58">
        <v>2880</v>
      </c>
      <c r="F311" s="38">
        <v>1622.87</v>
      </c>
      <c r="G311" s="64">
        <f t="shared" si="4"/>
        <v>56.34965277777778</v>
      </c>
    </row>
    <row r="312" spans="1:7" ht="15">
      <c r="A312" s="24"/>
      <c r="B312" s="24">
        <v>80113</v>
      </c>
      <c r="C312" s="24"/>
      <c r="D312" s="25" t="s">
        <v>168</v>
      </c>
      <c r="E312" s="35">
        <f>E313+E314</f>
        <v>295800</v>
      </c>
      <c r="F312" s="38">
        <f>SUM(F313:F314)</f>
        <v>161953.27</v>
      </c>
      <c r="G312" s="64">
        <f t="shared" si="4"/>
        <v>54.750936443542926</v>
      </c>
    </row>
    <row r="313" spans="1:7" ht="15">
      <c r="A313" s="24"/>
      <c r="B313" s="24"/>
      <c r="C313" s="24">
        <v>4210</v>
      </c>
      <c r="D313" s="25" t="s">
        <v>126</v>
      </c>
      <c r="E313" s="58">
        <v>3000</v>
      </c>
      <c r="F313" s="38">
        <v>662.36</v>
      </c>
      <c r="G313" s="64">
        <f t="shared" si="4"/>
        <v>22.078666666666667</v>
      </c>
    </row>
    <row r="314" spans="1:7" ht="15">
      <c r="A314" s="24"/>
      <c r="B314" s="24"/>
      <c r="C314" s="24">
        <v>4300</v>
      </c>
      <c r="D314" s="25" t="s">
        <v>128</v>
      </c>
      <c r="E314" s="58">
        <v>292800</v>
      </c>
      <c r="F314" s="38">
        <v>161290.91</v>
      </c>
      <c r="G314" s="64">
        <f t="shared" si="4"/>
        <v>55.08569330601093</v>
      </c>
    </row>
    <row r="315" spans="1:7" ht="15">
      <c r="A315" s="24"/>
      <c r="B315" s="24">
        <v>80146</v>
      </c>
      <c r="C315" s="24"/>
      <c r="D315" s="25" t="s">
        <v>169</v>
      </c>
      <c r="E315" s="35">
        <f>E316+E317</f>
        <v>19946</v>
      </c>
      <c r="F315" s="38">
        <f>F316+F317</f>
        <v>8567</v>
      </c>
      <c r="G315" s="64">
        <f t="shared" si="4"/>
        <v>42.950967612553896</v>
      </c>
    </row>
    <row r="316" spans="1:7" ht="15">
      <c r="A316" s="24"/>
      <c r="B316" s="24"/>
      <c r="C316" s="24">
        <v>4300</v>
      </c>
      <c r="D316" s="25" t="s">
        <v>128</v>
      </c>
      <c r="E316" s="58">
        <v>18896</v>
      </c>
      <c r="F316" s="38">
        <v>8567</v>
      </c>
      <c r="G316" s="64">
        <f t="shared" si="4"/>
        <v>45.33763759525826</v>
      </c>
    </row>
    <row r="317" spans="1:7" ht="15">
      <c r="A317" s="24"/>
      <c r="B317" s="24"/>
      <c r="C317" s="24">
        <v>4410</v>
      </c>
      <c r="D317" s="25" t="s">
        <v>139</v>
      </c>
      <c r="E317" s="58">
        <v>1050</v>
      </c>
      <c r="F317" s="38"/>
      <c r="G317" s="64">
        <f t="shared" si="4"/>
        <v>0</v>
      </c>
    </row>
    <row r="318" spans="1:7" ht="15">
      <c r="A318" s="24"/>
      <c r="B318" s="24">
        <v>80195</v>
      </c>
      <c r="C318" s="24"/>
      <c r="D318" s="25" t="s">
        <v>8</v>
      </c>
      <c r="E318" s="35">
        <f>SUM(E319:E330)</f>
        <v>137256</v>
      </c>
      <c r="F318" s="38">
        <f>SUM(F319:F330)</f>
        <v>71645.79000000001</v>
      </c>
      <c r="G318" s="64">
        <f t="shared" si="4"/>
        <v>52.19865798216472</v>
      </c>
    </row>
    <row r="319" spans="1:7" ht="15">
      <c r="A319" s="24"/>
      <c r="B319" s="24"/>
      <c r="C319" s="24">
        <v>3020</v>
      </c>
      <c r="D319" s="25" t="s">
        <v>143</v>
      </c>
      <c r="E319" s="58">
        <v>210</v>
      </c>
      <c r="F319" s="38"/>
      <c r="G319" s="64">
        <f t="shared" si="4"/>
        <v>0</v>
      </c>
    </row>
    <row r="320" spans="1:7" ht="15">
      <c r="A320" s="24"/>
      <c r="B320" s="24"/>
      <c r="C320" s="24">
        <v>4010</v>
      </c>
      <c r="D320" s="25" t="s">
        <v>135</v>
      </c>
      <c r="E320" s="58">
        <v>69800</v>
      </c>
      <c r="F320" s="38">
        <v>32799.58</v>
      </c>
      <c r="G320" s="64">
        <f t="shared" si="4"/>
        <v>46.99080229226361</v>
      </c>
    </row>
    <row r="321" spans="1:7" ht="15">
      <c r="A321" s="24"/>
      <c r="B321" s="24"/>
      <c r="C321" s="24">
        <v>4040</v>
      </c>
      <c r="D321" s="25" t="s">
        <v>136</v>
      </c>
      <c r="E321" s="58">
        <v>5500</v>
      </c>
      <c r="F321" s="38">
        <v>5418.2</v>
      </c>
      <c r="G321" s="64">
        <f t="shared" si="4"/>
        <v>98.51272727272728</v>
      </c>
    </row>
    <row r="322" spans="1:7" ht="15">
      <c r="A322" s="24"/>
      <c r="B322" s="24"/>
      <c r="C322" s="24">
        <v>4110</v>
      </c>
      <c r="D322" s="25" t="s">
        <v>137</v>
      </c>
      <c r="E322" s="58">
        <v>12600</v>
      </c>
      <c r="F322" s="38">
        <v>6333.85</v>
      </c>
      <c r="G322" s="64">
        <f t="shared" si="4"/>
        <v>50.26865079365079</v>
      </c>
    </row>
    <row r="323" spans="1:7" ht="15">
      <c r="A323" s="24"/>
      <c r="B323" s="24"/>
      <c r="C323" s="24">
        <v>4120</v>
      </c>
      <c r="D323" s="25" t="s">
        <v>138</v>
      </c>
      <c r="E323" s="58">
        <v>1790</v>
      </c>
      <c r="F323" s="38">
        <v>907.48</v>
      </c>
      <c r="G323" s="64">
        <f t="shared" si="4"/>
        <v>50.69720670391062</v>
      </c>
    </row>
    <row r="324" spans="1:7" ht="15">
      <c r="A324" s="24"/>
      <c r="B324" s="24"/>
      <c r="C324" s="24">
        <v>4170</v>
      </c>
      <c r="D324" s="25" t="s">
        <v>144</v>
      </c>
      <c r="E324" s="58">
        <v>240</v>
      </c>
      <c r="F324" s="38"/>
      <c r="G324" s="64">
        <f t="shared" si="4"/>
        <v>0</v>
      </c>
    </row>
    <row r="325" spans="1:7" ht="15">
      <c r="A325" s="24"/>
      <c r="B325" s="24"/>
      <c r="C325" s="24">
        <v>4210</v>
      </c>
      <c r="D325" s="25" t="s">
        <v>126</v>
      </c>
      <c r="E325" s="58">
        <v>8160</v>
      </c>
      <c r="F325" s="38">
        <v>3619.55</v>
      </c>
      <c r="G325" s="64">
        <f t="shared" si="4"/>
        <v>44.357230392156865</v>
      </c>
    </row>
    <row r="326" spans="1:7" ht="15">
      <c r="A326" s="24"/>
      <c r="B326" s="24"/>
      <c r="C326" s="24">
        <v>4300</v>
      </c>
      <c r="D326" s="25" t="s">
        <v>128</v>
      </c>
      <c r="E326" s="58">
        <v>11056</v>
      </c>
      <c r="F326" s="38">
        <v>1493.99</v>
      </c>
      <c r="G326" s="64">
        <f t="shared" si="4"/>
        <v>13.512934153400868</v>
      </c>
    </row>
    <row r="327" spans="1:7" ht="15">
      <c r="A327" s="24"/>
      <c r="B327" s="24"/>
      <c r="C327" s="24">
        <v>4410</v>
      </c>
      <c r="D327" s="25" t="s">
        <v>139</v>
      </c>
      <c r="E327" s="58">
        <v>700</v>
      </c>
      <c r="F327" s="38">
        <v>258.48</v>
      </c>
      <c r="G327" s="64">
        <f aca="true" t="shared" si="5" ref="G327:G390">F327*100/E327</f>
        <v>36.925714285714285</v>
      </c>
    </row>
    <row r="328" spans="1:7" ht="16.5" customHeight="1">
      <c r="A328" s="24"/>
      <c r="B328" s="24"/>
      <c r="C328" s="24">
        <v>4440</v>
      </c>
      <c r="D328" s="25" t="s">
        <v>140</v>
      </c>
      <c r="E328" s="58">
        <v>25400</v>
      </c>
      <c r="F328" s="38">
        <v>20300</v>
      </c>
      <c r="G328" s="64">
        <f t="shared" si="5"/>
        <v>79.92125984251969</v>
      </c>
    </row>
    <row r="329" spans="1:7" ht="30">
      <c r="A329" s="24"/>
      <c r="B329" s="24"/>
      <c r="C329" s="24">
        <v>4700</v>
      </c>
      <c r="D329" s="25" t="s">
        <v>216</v>
      </c>
      <c r="E329" s="58">
        <v>1000</v>
      </c>
      <c r="F329" s="38">
        <v>328</v>
      </c>
      <c r="G329" s="64">
        <f t="shared" si="5"/>
        <v>32.8</v>
      </c>
    </row>
    <row r="330" spans="1:7" ht="30">
      <c r="A330" s="24"/>
      <c r="B330" s="24"/>
      <c r="C330" s="24">
        <v>4740</v>
      </c>
      <c r="D330" s="25" t="s">
        <v>210</v>
      </c>
      <c r="E330" s="58">
        <v>800</v>
      </c>
      <c r="F330" s="38">
        <v>186.66</v>
      </c>
      <c r="G330" s="64">
        <f t="shared" si="5"/>
        <v>23.3325</v>
      </c>
    </row>
    <row r="331" spans="1:7" ht="14.25">
      <c r="A331" s="32">
        <v>851</v>
      </c>
      <c r="B331" s="32"/>
      <c r="C331" s="32"/>
      <c r="D331" s="33" t="s">
        <v>170</v>
      </c>
      <c r="E331" s="36">
        <f>E332+E343</f>
        <v>263184</v>
      </c>
      <c r="F331" s="40">
        <f>F332+F343</f>
        <v>28532.39</v>
      </c>
      <c r="G331" s="63">
        <f t="shared" si="5"/>
        <v>10.841232749711228</v>
      </c>
    </row>
    <row r="332" spans="1:7" ht="15">
      <c r="A332" s="24"/>
      <c r="B332" s="24">
        <v>85154</v>
      </c>
      <c r="C332" s="24"/>
      <c r="D332" s="25" t="s">
        <v>171</v>
      </c>
      <c r="E332" s="35">
        <f>SUM(E333:E342)</f>
        <v>90184</v>
      </c>
      <c r="F332" s="38">
        <f>SUM(F333:F342)</f>
        <v>28492.39</v>
      </c>
      <c r="G332" s="64">
        <f t="shared" si="5"/>
        <v>31.59361971081345</v>
      </c>
    </row>
    <row r="333" spans="1:7" ht="15">
      <c r="A333" s="24"/>
      <c r="B333" s="24"/>
      <c r="C333" s="24">
        <v>4010</v>
      </c>
      <c r="D333" s="25" t="s">
        <v>135</v>
      </c>
      <c r="E333" s="58">
        <v>15500</v>
      </c>
      <c r="F333" s="38">
        <v>7903.2</v>
      </c>
      <c r="G333" s="64">
        <f t="shared" si="5"/>
        <v>50.9883870967742</v>
      </c>
    </row>
    <row r="334" spans="1:7" ht="15">
      <c r="A334" s="24"/>
      <c r="B334" s="24"/>
      <c r="C334" s="24">
        <v>4110</v>
      </c>
      <c r="D334" s="25" t="s">
        <v>137</v>
      </c>
      <c r="E334" s="58">
        <v>4600</v>
      </c>
      <c r="F334" s="38">
        <v>1691.99</v>
      </c>
      <c r="G334" s="64">
        <f t="shared" si="5"/>
        <v>36.782391304347826</v>
      </c>
    </row>
    <row r="335" spans="1:7" ht="15">
      <c r="A335" s="24"/>
      <c r="B335" s="24"/>
      <c r="C335" s="24">
        <v>4120</v>
      </c>
      <c r="D335" s="25" t="s">
        <v>138</v>
      </c>
      <c r="E335" s="58">
        <v>630</v>
      </c>
      <c r="F335" s="38">
        <v>240.03</v>
      </c>
      <c r="G335" s="64">
        <f t="shared" si="5"/>
        <v>38.1</v>
      </c>
    </row>
    <row r="336" spans="1:7" ht="15">
      <c r="A336" s="24"/>
      <c r="B336" s="24"/>
      <c r="C336" s="24">
        <v>4170</v>
      </c>
      <c r="D336" s="25" t="s">
        <v>144</v>
      </c>
      <c r="E336" s="58">
        <v>22000</v>
      </c>
      <c r="F336" s="38">
        <v>7344.94</v>
      </c>
      <c r="G336" s="64">
        <f t="shared" si="5"/>
        <v>33.38609090909091</v>
      </c>
    </row>
    <row r="337" spans="1:7" ht="15">
      <c r="A337" s="24"/>
      <c r="B337" s="24"/>
      <c r="C337" s="24">
        <v>4210</v>
      </c>
      <c r="D337" s="25" t="s">
        <v>126</v>
      </c>
      <c r="E337" s="58">
        <v>19630</v>
      </c>
      <c r="F337" s="38">
        <v>4097.2</v>
      </c>
      <c r="G337" s="64">
        <f t="shared" si="5"/>
        <v>20.87213448802853</v>
      </c>
    </row>
    <row r="338" spans="1:7" ht="15">
      <c r="A338" s="24"/>
      <c r="B338" s="24"/>
      <c r="C338" s="24">
        <v>4280</v>
      </c>
      <c r="D338" s="25" t="s">
        <v>146</v>
      </c>
      <c r="E338" s="58">
        <v>120</v>
      </c>
      <c r="F338" s="38"/>
      <c r="G338" s="64">
        <f t="shared" si="5"/>
        <v>0</v>
      </c>
    </row>
    <row r="339" spans="1:7" ht="15">
      <c r="A339" s="24"/>
      <c r="B339" s="24"/>
      <c r="C339" s="24">
        <v>4300</v>
      </c>
      <c r="D339" s="25" t="s">
        <v>128</v>
      </c>
      <c r="E339" s="58">
        <v>26051</v>
      </c>
      <c r="F339" s="38">
        <v>6812.73</v>
      </c>
      <c r="G339" s="64">
        <f t="shared" si="5"/>
        <v>26.15151049863729</v>
      </c>
    </row>
    <row r="340" spans="1:7" ht="15">
      <c r="A340" s="24"/>
      <c r="B340" s="24"/>
      <c r="C340" s="24">
        <v>4410</v>
      </c>
      <c r="D340" s="25" t="s">
        <v>139</v>
      </c>
      <c r="E340" s="58">
        <v>1000</v>
      </c>
      <c r="F340" s="38"/>
      <c r="G340" s="64">
        <f t="shared" si="5"/>
        <v>0</v>
      </c>
    </row>
    <row r="341" spans="1:7" ht="15.75" customHeight="1">
      <c r="A341" s="24"/>
      <c r="B341" s="24"/>
      <c r="C341" s="24">
        <v>4440</v>
      </c>
      <c r="D341" s="25" t="s">
        <v>140</v>
      </c>
      <c r="E341" s="58">
        <v>403</v>
      </c>
      <c r="F341" s="38">
        <v>402.3</v>
      </c>
      <c r="G341" s="64">
        <f t="shared" si="5"/>
        <v>99.82630272952854</v>
      </c>
    </row>
    <row r="342" spans="1:7" ht="30">
      <c r="A342" s="24"/>
      <c r="B342" s="24"/>
      <c r="C342" s="24">
        <v>4700</v>
      </c>
      <c r="D342" s="25" t="s">
        <v>216</v>
      </c>
      <c r="E342" s="58">
        <v>250</v>
      </c>
      <c r="F342" s="38"/>
      <c r="G342" s="64">
        <f t="shared" si="5"/>
        <v>0</v>
      </c>
    </row>
    <row r="343" spans="1:7" ht="15">
      <c r="A343" s="24"/>
      <c r="B343" s="24">
        <v>85195</v>
      </c>
      <c r="C343" s="24"/>
      <c r="D343" s="25" t="s">
        <v>8</v>
      </c>
      <c r="E343" s="35">
        <f>SUM(E344:E346)</f>
        <v>173000</v>
      </c>
      <c r="F343" s="38">
        <f>F345+F346+F344</f>
        <v>40</v>
      </c>
      <c r="G343" s="64">
        <f t="shared" si="5"/>
        <v>0.023121387283236993</v>
      </c>
    </row>
    <row r="344" spans="1:7" ht="15">
      <c r="A344" s="24"/>
      <c r="B344" s="24"/>
      <c r="C344" s="24">
        <v>4210</v>
      </c>
      <c r="D344" s="25" t="s">
        <v>126</v>
      </c>
      <c r="E344" s="58">
        <v>1000</v>
      </c>
      <c r="F344" s="38"/>
      <c r="G344" s="64">
        <f t="shared" si="5"/>
        <v>0</v>
      </c>
    </row>
    <row r="345" spans="1:7" ht="15">
      <c r="A345" s="24"/>
      <c r="B345" s="24"/>
      <c r="C345" s="24">
        <v>4270</v>
      </c>
      <c r="D345" s="25" t="s">
        <v>173</v>
      </c>
      <c r="E345" s="58">
        <v>20000</v>
      </c>
      <c r="F345" s="38">
        <v>40</v>
      </c>
      <c r="G345" s="64">
        <f t="shared" si="5"/>
        <v>0.2</v>
      </c>
    </row>
    <row r="346" spans="1:7" ht="15">
      <c r="A346" s="24"/>
      <c r="B346" s="24"/>
      <c r="C346" s="24">
        <v>6050</v>
      </c>
      <c r="D346" s="25" t="s">
        <v>129</v>
      </c>
      <c r="E346" s="58">
        <v>152000</v>
      </c>
      <c r="F346" s="38"/>
      <c r="G346" s="64">
        <f t="shared" si="5"/>
        <v>0</v>
      </c>
    </row>
    <row r="347" spans="1:7" ht="14.25">
      <c r="A347" s="32">
        <v>852</v>
      </c>
      <c r="B347" s="32"/>
      <c r="C347" s="32"/>
      <c r="D347" s="33" t="s">
        <v>96</v>
      </c>
      <c r="E347" s="36">
        <f>E348+E350+E364+E366+E368+E371+E391+E394</f>
        <v>2228567</v>
      </c>
      <c r="F347" s="40">
        <f>F350+F364+F366+F368+F371+F391+F394+F348</f>
        <v>947177.4099999998</v>
      </c>
      <c r="G347" s="63">
        <f t="shared" si="5"/>
        <v>42.501634907095</v>
      </c>
    </row>
    <row r="348" spans="1:7" ht="15">
      <c r="A348" s="32"/>
      <c r="B348" s="24">
        <v>85202</v>
      </c>
      <c r="C348" s="32"/>
      <c r="D348" s="25" t="s">
        <v>174</v>
      </c>
      <c r="E348" s="35">
        <f>E349</f>
        <v>36147</v>
      </c>
      <c r="F348" s="38">
        <f>F349</f>
        <v>18181.74</v>
      </c>
      <c r="G348" s="64">
        <f t="shared" si="5"/>
        <v>50.29944393725621</v>
      </c>
    </row>
    <row r="349" spans="1:7" ht="15">
      <c r="A349" s="32"/>
      <c r="B349" s="32"/>
      <c r="C349" s="24">
        <v>3110</v>
      </c>
      <c r="D349" s="25" t="s">
        <v>175</v>
      </c>
      <c r="E349" s="58">
        <v>36147</v>
      </c>
      <c r="F349" s="38">
        <v>18181.74</v>
      </c>
      <c r="G349" s="64">
        <f t="shared" si="5"/>
        <v>50.29944393725621</v>
      </c>
    </row>
    <row r="350" spans="1:7" ht="45">
      <c r="A350" s="24"/>
      <c r="B350" s="24">
        <v>85212</v>
      </c>
      <c r="C350" s="24"/>
      <c r="D350" s="25" t="s">
        <v>220</v>
      </c>
      <c r="E350" s="35">
        <f>SUM(E351:E363)</f>
        <v>1567400</v>
      </c>
      <c r="F350" s="38">
        <f>SUM(F351:F363)</f>
        <v>635802.4399999998</v>
      </c>
      <c r="G350" s="64">
        <f t="shared" si="5"/>
        <v>40.5641469950236</v>
      </c>
    </row>
    <row r="351" spans="1:7" ht="15">
      <c r="A351" s="24"/>
      <c r="B351" s="24"/>
      <c r="C351" s="24">
        <v>3110</v>
      </c>
      <c r="D351" s="25" t="s">
        <v>175</v>
      </c>
      <c r="E351" s="58">
        <v>1499843</v>
      </c>
      <c r="F351" s="38">
        <v>609908.6</v>
      </c>
      <c r="G351" s="64">
        <f t="shared" si="5"/>
        <v>40.66482958549661</v>
      </c>
    </row>
    <row r="352" spans="1:7" ht="15">
      <c r="A352" s="24"/>
      <c r="B352" s="24"/>
      <c r="C352" s="24">
        <v>4010</v>
      </c>
      <c r="D352" s="25" t="s">
        <v>135</v>
      </c>
      <c r="E352" s="58">
        <v>19309</v>
      </c>
      <c r="F352" s="38">
        <v>10082.94</v>
      </c>
      <c r="G352" s="64">
        <f t="shared" si="5"/>
        <v>52.2188616707235</v>
      </c>
    </row>
    <row r="353" spans="1:7" ht="15">
      <c r="A353" s="24"/>
      <c r="B353" s="24"/>
      <c r="C353" s="24">
        <v>4110</v>
      </c>
      <c r="D353" s="25" t="s">
        <v>137</v>
      </c>
      <c r="E353" s="58">
        <v>23980</v>
      </c>
      <c r="F353" s="38">
        <v>9182.89</v>
      </c>
      <c r="G353" s="64">
        <f t="shared" si="5"/>
        <v>38.29395329441201</v>
      </c>
    </row>
    <row r="354" spans="1:7" ht="15">
      <c r="A354" s="24"/>
      <c r="B354" s="24"/>
      <c r="C354" s="24">
        <v>4120</v>
      </c>
      <c r="D354" s="25" t="s">
        <v>138</v>
      </c>
      <c r="E354" s="58">
        <v>473</v>
      </c>
      <c r="F354" s="38">
        <v>245.22</v>
      </c>
      <c r="G354" s="64">
        <f t="shared" si="5"/>
        <v>51.84355179704017</v>
      </c>
    </row>
    <row r="355" spans="1:7" ht="15">
      <c r="A355" s="24"/>
      <c r="B355" s="24"/>
      <c r="C355" s="24">
        <v>4210</v>
      </c>
      <c r="D355" s="25" t="s">
        <v>126</v>
      </c>
      <c r="E355" s="58">
        <v>5337</v>
      </c>
      <c r="F355" s="38">
        <v>1502.79</v>
      </c>
      <c r="G355" s="64">
        <f t="shared" si="5"/>
        <v>28.15795390668915</v>
      </c>
    </row>
    <row r="356" spans="1:7" ht="15">
      <c r="A356" s="24"/>
      <c r="B356" s="24"/>
      <c r="C356" s="24">
        <v>4260</v>
      </c>
      <c r="D356" s="25" t="s">
        <v>145</v>
      </c>
      <c r="E356" s="58">
        <v>1000</v>
      </c>
      <c r="F356" s="38">
        <v>983.71</v>
      </c>
      <c r="G356" s="64">
        <f t="shared" si="5"/>
        <v>98.371</v>
      </c>
    </row>
    <row r="357" spans="1:7" ht="15">
      <c r="A357" s="24"/>
      <c r="B357" s="24"/>
      <c r="C357" s="24">
        <v>4300</v>
      </c>
      <c r="D357" s="25" t="s">
        <v>128</v>
      </c>
      <c r="E357" s="58">
        <v>6793</v>
      </c>
      <c r="F357" s="38">
        <v>1548.78</v>
      </c>
      <c r="G357" s="64">
        <f t="shared" si="5"/>
        <v>22.799646695127336</v>
      </c>
    </row>
    <row r="358" spans="1:7" ht="30">
      <c r="A358" s="24"/>
      <c r="B358" s="24"/>
      <c r="C358" s="24">
        <v>4370</v>
      </c>
      <c r="D358" s="25" t="s">
        <v>215</v>
      </c>
      <c r="E358" s="58">
        <v>2500</v>
      </c>
      <c r="F358" s="38">
        <v>733.32</v>
      </c>
      <c r="G358" s="64">
        <f t="shared" si="5"/>
        <v>29.3328</v>
      </c>
    </row>
    <row r="359" spans="1:7" ht="15">
      <c r="A359" s="24"/>
      <c r="B359" s="24"/>
      <c r="C359" s="24">
        <v>4410</v>
      </c>
      <c r="D359" s="25" t="s">
        <v>139</v>
      </c>
      <c r="E359" s="58">
        <v>400</v>
      </c>
      <c r="F359" s="38">
        <v>82.82</v>
      </c>
      <c r="G359" s="64">
        <f t="shared" si="5"/>
        <v>20.705</v>
      </c>
    </row>
    <row r="360" spans="1:7" ht="17.25" customHeight="1">
      <c r="A360" s="24"/>
      <c r="B360" s="24"/>
      <c r="C360" s="24">
        <v>4440</v>
      </c>
      <c r="D360" s="25" t="s">
        <v>140</v>
      </c>
      <c r="E360" s="58">
        <v>805</v>
      </c>
      <c r="F360" s="38">
        <v>804.6</v>
      </c>
      <c r="G360" s="64">
        <f t="shared" si="5"/>
        <v>99.95031055900621</v>
      </c>
    </row>
    <row r="361" spans="1:7" ht="30">
      <c r="A361" s="24"/>
      <c r="B361" s="24"/>
      <c r="C361" s="24">
        <v>4700</v>
      </c>
      <c r="D361" s="25" t="s">
        <v>216</v>
      </c>
      <c r="E361" s="58">
        <v>2060</v>
      </c>
      <c r="F361" s="38">
        <v>190</v>
      </c>
      <c r="G361" s="64">
        <f t="shared" si="5"/>
        <v>9.223300970873787</v>
      </c>
    </row>
    <row r="362" spans="1:7" ht="30">
      <c r="A362" s="24"/>
      <c r="B362" s="24"/>
      <c r="C362" s="24">
        <v>4740</v>
      </c>
      <c r="D362" s="25" t="s">
        <v>210</v>
      </c>
      <c r="E362" s="58">
        <v>3500</v>
      </c>
      <c r="F362" s="38">
        <v>191.51</v>
      </c>
      <c r="G362" s="64">
        <f t="shared" si="5"/>
        <v>5.4717142857142855</v>
      </c>
    </row>
    <row r="363" spans="1:7" ht="30">
      <c r="A363" s="24"/>
      <c r="B363" s="24"/>
      <c r="C363" s="24">
        <v>4750</v>
      </c>
      <c r="D363" s="25" t="s">
        <v>217</v>
      </c>
      <c r="E363" s="58">
        <v>1400</v>
      </c>
      <c r="F363" s="38">
        <v>345.26</v>
      </c>
      <c r="G363" s="64">
        <f t="shared" si="5"/>
        <v>24.661428571428573</v>
      </c>
    </row>
    <row r="364" spans="1:7" ht="48.75" customHeight="1">
      <c r="A364" s="24"/>
      <c r="B364" s="24">
        <v>85213</v>
      </c>
      <c r="C364" s="24"/>
      <c r="D364" s="25" t="s">
        <v>97</v>
      </c>
      <c r="E364" s="35">
        <f>E365</f>
        <v>7300</v>
      </c>
      <c r="F364" s="38">
        <f>F365</f>
        <v>1298.85</v>
      </c>
      <c r="G364" s="64">
        <f t="shared" si="5"/>
        <v>17.792465753424654</v>
      </c>
    </row>
    <row r="365" spans="1:7" ht="15">
      <c r="A365" s="24"/>
      <c r="B365" s="24"/>
      <c r="C365" s="24">
        <v>4130</v>
      </c>
      <c r="D365" s="25" t="s">
        <v>176</v>
      </c>
      <c r="E365" s="58">
        <v>7300</v>
      </c>
      <c r="F365" s="38">
        <v>1298.85</v>
      </c>
      <c r="G365" s="64">
        <f t="shared" si="5"/>
        <v>17.792465753424654</v>
      </c>
    </row>
    <row r="366" spans="1:7" ht="30">
      <c r="A366" s="24"/>
      <c r="B366" s="24">
        <v>85214</v>
      </c>
      <c r="C366" s="24"/>
      <c r="D366" s="8" t="s">
        <v>98</v>
      </c>
      <c r="E366" s="35">
        <f>E367</f>
        <v>192800</v>
      </c>
      <c r="F366" s="38">
        <f>F367</f>
        <v>79742.52</v>
      </c>
      <c r="G366" s="64">
        <f t="shared" si="5"/>
        <v>41.360228215767634</v>
      </c>
    </row>
    <row r="367" spans="1:7" ht="15">
      <c r="A367" s="24"/>
      <c r="B367" s="24"/>
      <c r="C367" s="24">
        <v>3110</v>
      </c>
      <c r="D367" s="25" t="s">
        <v>175</v>
      </c>
      <c r="E367" s="58">
        <v>192800</v>
      </c>
      <c r="F367" s="38">
        <v>79742.52</v>
      </c>
      <c r="G367" s="64">
        <f t="shared" si="5"/>
        <v>41.360228215767634</v>
      </c>
    </row>
    <row r="368" spans="1:7" ht="15">
      <c r="A368" s="24"/>
      <c r="B368" s="24">
        <v>85215</v>
      </c>
      <c r="C368" s="24"/>
      <c r="D368" s="25" t="s">
        <v>177</v>
      </c>
      <c r="E368" s="35">
        <f>E369+E370</f>
        <v>88705</v>
      </c>
      <c r="F368" s="38">
        <f>SUM(F369:F370)</f>
        <v>38735.62</v>
      </c>
      <c r="G368" s="64">
        <f t="shared" si="5"/>
        <v>43.667910489825836</v>
      </c>
    </row>
    <row r="369" spans="1:7" ht="15">
      <c r="A369" s="24"/>
      <c r="B369" s="24"/>
      <c r="C369" s="24">
        <v>3110</v>
      </c>
      <c r="D369" s="25" t="s">
        <v>175</v>
      </c>
      <c r="E369" s="58">
        <v>87625</v>
      </c>
      <c r="F369" s="38">
        <v>38039.37</v>
      </c>
      <c r="G369" s="64">
        <f t="shared" si="5"/>
        <v>43.411549215406566</v>
      </c>
    </row>
    <row r="370" spans="1:7" ht="15">
      <c r="A370" s="24"/>
      <c r="B370" s="24"/>
      <c r="C370" s="24">
        <v>4300</v>
      </c>
      <c r="D370" s="25" t="s">
        <v>128</v>
      </c>
      <c r="E370" s="58">
        <v>1080</v>
      </c>
      <c r="F370" s="38">
        <v>696.25</v>
      </c>
      <c r="G370" s="64">
        <f t="shared" si="5"/>
        <v>64.4675925925926</v>
      </c>
    </row>
    <row r="371" spans="1:7" ht="15">
      <c r="A371" s="24"/>
      <c r="B371" s="24">
        <v>85219</v>
      </c>
      <c r="C371" s="24"/>
      <c r="D371" s="25" t="s">
        <v>99</v>
      </c>
      <c r="E371" s="35">
        <f>SUM(E372:E390)</f>
        <v>271422</v>
      </c>
      <c r="F371" s="38">
        <f>SUM(F372:F390)</f>
        <v>137459.78</v>
      </c>
      <c r="G371" s="64">
        <f t="shared" si="5"/>
        <v>50.644302967335</v>
      </c>
    </row>
    <row r="372" spans="1:7" ht="15">
      <c r="A372" s="24"/>
      <c r="B372" s="24"/>
      <c r="C372" s="24">
        <v>3020</v>
      </c>
      <c r="D372" s="25" t="s">
        <v>143</v>
      </c>
      <c r="E372" s="58">
        <v>1118</v>
      </c>
      <c r="F372" s="38">
        <v>272.96</v>
      </c>
      <c r="G372" s="64">
        <f t="shared" si="5"/>
        <v>24.415026833631483</v>
      </c>
    </row>
    <row r="373" spans="1:7" ht="15">
      <c r="A373" s="24"/>
      <c r="B373" s="24"/>
      <c r="C373" s="24">
        <v>4010</v>
      </c>
      <c r="D373" s="25" t="s">
        <v>135</v>
      </c>
      <c r="E373" s="58">
        <v>175696</v>
      </c>
      <c r="F373" s="38">
        <v>84108.4</v>
      </c>
      <c r="G373" s="64">
        <f t="shared" si="5"/>
        <v>47.87155086057736</v>
      </c>
    </row>
    <row r="374" spans="1:7" ht="15">
      <c r="A374" s="24"/>
      <c r="B374" s="24"/>
      <c r="C374" s="24">
        <v>4040</v>
      </c>
      <c r="D374" s="25" t="s">
        <v>136</v>
      </c>
      <c r="E374" s="58">
        <v>15521</v>
      </c>
      <c r="F374" s="38">
        <v>14708.93</v>
      </c>
      <c r="G374" s="64">
        <f t="shared" si="5"/>
        <v>94.76792732427035</v>
      </c>
    </row>
    <row r="375" spans="1:7" ht="15">
      <c r="A375" s="24"/>
      <c r="B375" s="24"/>
      <c r="C375" s="24">
        <v>4110</v>
      </c>
      <c r="D375" s="25" t="s">
        <v>137</v>
      </c>
      <c r="E375" s="58">
        <v>34534</v>
      </c>
      <c r="F375" s="38">
        <v>17714.45</v>
      </c>
      <c r="G375" s="64">
        <f t="shared" si="5"/>
        <v>51.295679620084556</v>
      </c>
    </row>
    <row r="376" spans="1:7" ht="15">
      <c r="A376" s="24"/>
      <c r="B376" s="24"/>
      <c r="C376" s="24">
        <v>4120</v>
      </c>
      <c r="D376" s="25" t="s">
        <v>138</v>
      </c>
      <c r="E376" s="58">
        <v>4685</v>
      </c>
      <c r="F376" s="38">
        <v>2359.5</v>
      </c>
      <c r="G376" s="64">
        <f t="shared" si="5"/>
        <v>50.36286019210245</v>
      </c>
    </row>
    <row r="377" spans="1:7" ht="15">
      <c r="A377" s="24"/>
      <c r="B377" s="24"/>
      <c r="C377" s="24">
        <v>4210</v>
      </c>
      <c r="D377" s="25" t="s">
        <v>126</v>
      </c>
      <c r="E377" s="58">
        <v>9636</v>
      </c>
      <c r="F377" s="38">
        <v>3622.47</v>
      </c>
      <c r="G377" s="64">
        <f t="shared" si="5"/>
        <v>37.59308841843088</v>
      </c>
    </row>
    <row r="378" spans="1:7" ht="15">
      <c r="A378" s="24"/>
      <c r="B378" s="24"/>
      <c r="C378" s="24">
        <v>4260</v>
      </c>
      <c r="D378" s="25" t="s">
        <v>145</v>
      </c>
      <c r="E378" s="58">
        <v>5127</v>
      </c>
      <c r="F378" s="38">
        <v>2339.43</v>
      </c>
      <c r="G378" s="64">
        <f t="shared" si="5"/>
        <v>45.62960795787009</v>
      </c>
    </row>
    <row r="379" spans="1:7" ht="15">
      <c r="A379" s="24"/>
      <c r="B379" s="24"/>
      <c r="C379" s="24">
        <v>4270</v>
      </c>
      <c r="D379" s="25" t="s">
        <v>173</v>
      </c>
      <c r="E379" s="58">
        <v>1306</v>
      </c>
      <c r="F379" s="38"/>
      <c r="G379" s="64">
        <f t="shared" si="5"/>
        <v>0</v>
      </c>
    </row>
    <row r="380" spans="1:7" ht="15">
      <c r="A380" s="24"/>
      <c r="B380" s="24"/>
      <c r="C380" s="24">
        <v>4280</v>
      </c>
      <c r="D380" s="25" t="s">
        <v>146</v>
      </c>
      <c r="E380" s="58">
        <v>237</v>
      </c>
      <c r="F380" s="38"/>
      <c r="G380" s="64">
        <f t="shared" si="5"/>
        <v>0</v>
      </c>
    </row>
    <row r="381" spans="1:7" ht="15">
      <c r="A381" s="24"/>
      <c r="B381" s="24"/>
      <c r="C381" s="24">
        <v>4300</v>
      </c>
      <c r="D381" s="25" t="s">
        <v>128</v>
      </c>
      <c r="E381" s="58">
        <v>3603</v>
      </c>
      <c r="F381" s="38">
        <v>1065.85</v>
      </c>
      <c r="G381" s="64">
        <f t="shared" si="5"/>
        <v>29.58229253399944</v>
      </c>
    </row>
    <row r="382" spans="1:7" ht="15">
      <c r="A382" s="24"/>
      <c r="B382" s="24"/>
      <c r="C382" s="24">
        <v>4350</v>
      </c>
      <c r="D382" s="25" t="s">
        <v>147</v>
      </c>
      <c r="E382" s="58">
        <v>1779</v>
      </c>
      <c r="F382" s="38">
        <v>1017.48</v>
      </c>
      <c r="G382" s="64">
        <f t="shared" si="5"/>
        <v>57.193929173693085</v>
      </c>
    </row>
    <row r="383" spans="1:7" ht="30">
      <c r="A383" s="24"/>
      <c r="B383" s="24"/>
      <c r="C383" s="24">
        <v>4360</v>
      </c>
      <c r="D383" s="25" t="s">
        <v>214</v>
      </c>
      <c r="E383" s="58">
        <v>500</v>
      </c>
      <c r="F383" s="38"/>
      <c r="G383" s="64">
        <f t="shared" si="5"/>
        <v>0</v>
      </c>
    </row>
    <row r="384" spans="1:7" ht="30">
      <c r="A384" s="24"/>
      <c r="B384" s="24"/>
      <c r="C384" s="24">
        <v>4370</v>
      </c>
      <c r="D384" s="25" t="s">
        <v>215</v>
      </c>
      <c r="E384" s="58">
        <v>3600</v>
      </c>
      <c r="F384" s="38">
        <v>1638.32</v>
      </c>
      <c r="G384" s="64">
        <f t="shared" si="5"/>
        <v>45.50888888888889</v>
      </c>
    </row>
    <row r="385" spans="1:7" ht="15">
      <c r="A385" s="24"/>
      <c r="B385" s="24"/>
      <c r="C385" s="24">
        <v>4410</v>
      </c>
      <c r="D385" s="25" t="s">
        <v>139</v>
      </c>
      <c r="E385" s="58">
        <v>2312</v>
      </c>
      <c r="F385" s="38">
        <v>1161.62</v>
      </c>
      <c r="G385" s="64">
        <f t="shared" si="5"/>
        <v>50.24307958477508</v>
      </c>
    </row>
    <row r="386" spans="1:7" ht="15">
      <c r="A386" s="24"/>
      <c r="B386" s="24"/>
      <c r="C386" s="24">
        <v>4430</v>
      </c>
      <c r="D386" s="25" t="s">
        <v>132</v>
      </c>
      <c r="E386" s="58">
        <v>436</v>
      </c>
      <c r="F386" s="38">
        <v>235</v>
      </c>
      <c r="G386" s="64">
        <f t="shared" si="5"/>
        <v>53.89908256880734</v>
      </c>
    </row>
    <row r="387" spans="1:7" ht="15" customHeight="1">
      <c r="A387" s="24"/>
      <c r="B387" s="24"/>
      <c r="C387" s="24">
        <v>4440</v>
      </c>
      <c r="D387" s="25" t="s">
        <v>140</v>
      </c>
      <c r="E387" s="58">
        <v>4332</v>
      </c>
      <c r="F387" s="38">
        <v>4224.15</v>
      </c>
      <c r="G387" s="64">
        <f t="shared" si="5"/>
        <v>97.51038781163433</v>
      </c>
    </row>
    <row r="388" spans="1:7" ht="30">
      <c r="A388" s="24"/>
      <c r="B388" s="24"/>
      <c r="C388" s="56">
        <v>4700</v>
      </c>
      <c r="D388" s="25" t="s">
        <v>216</v>
      </c>
      <c r="E388" s="58">
        <v>2000</v>
      </c>
      <c r="F388" s="38">
        <v>138</v>
      </c>
      <c r="G388" s="64">
        <f t="shared" si="5"/>
        <v>6.9</v>
      </c>
    </row>
    <row r="389" spans="1:7" ht="30">
      <c r="A389" s="24"/>
      <c r="B389" s="24"/>
      <c r="C389" s="24">
        <v>4740</v>
      </c>
      <c r="D389" s="25" t="s">
        <v>210</v>
      </c>
      <c r="E389" s="58">
        <v>2000</v>
      </c>
      <c r="F389" s="38">
        <v>103.12</v>
      </c>
      <c r="G389" s="64">
        <f t="shared" si="5"/>
        <v>5.156</v>
      </c>
    </row>
    <row r="390" spans="1:7" ht="30">
      <c r="A390" s="24"/>
      <c r="B390" s="24"/>
      <c r="C390" s="24">
        <v>6060</v>
      </c>
      <c r="D390" s="25" t="s">
        <v>149</v>
      </c>
      <c r="E390" s="58">
        <v>3000</v>
      </c>
      <c r="F390" s="38">
        <v>2750.1</v>
      </c>
      <c r="G390" s="64">
        <f t="shared" si="5"/>
        <v>91.67</v>
      </c>
    </row>
    <row r="391" spans="1:7" ht="30">
      <c r="A391" s="24"/>
      <c r="B391" s="24">
        <v>85228</v>
      </c>
      <c r="C391" s="24"/>
      <c r="D391" s="25" t="s">
        <v>178</v>
      </c>
      <c r="E391" s="35">
        <f>E392+E393</f>
        <v>6625</v>
      </c>
      <c r="F391" s="38">
        <f>SUM(F392:F393)</f>
        <v>2301.96</v>
      </c>
      <c r="G391" s="64">
        <f aca="true" t="shared" si="6" ref="G391:G454">F391*100/E391</f>
        <v>34.746566037735846</v>
      </c>
    </row>
    <row r="392" spans="1:7" ht="15">
      <c r="A392" s="24"/>
      <c r="B392" s="24"/>
      <c r="C392" s="24">
        <v>4110</v>
      </c>
      <c r="D392" s="25" t="s">
        <v>137</v>
      </c>
      <c r="E392" s="58">
        <v>2625</v>
      </c>
      <c r="F392" s="38">
        <v>321.96</v>
      </c>
      <c r="G392" s="64">
        <f t="shared" si="6"/>
        <v>12.265142857142855</v>
      </c>
    </row>
    <row r="393" spans="1:7" ht="15">
      <c r="A393" s="24"/>
      <c r="B393" s="24"/>
      <c r="C393" s="24">
        <v>4170</v>
      </c>
      <c r="D393" s="25" t="s">
        <v>144</v>
      </c>
      <c r="E393" s="58">
        <v>4000</v>
      </c>
      <c r="F393" s="38">
        <v>1980</v>
      </c>
      <c r="G393" s="64">
        <f t="shared" si="6"/>
        <v>49.5</v>
      </c>
    </row>
    <row r="394" spans="1:7" ht="15">
      <c r="A394" s="24"/>
      <c r="B394" s="24">
        <v>85295</v>
      </c>
      <c r="C394" s="24"/>
      <c r="D394" s="25" t="s">
        <v>8</v>
      </c>
      <c r="E394" s="35">
        <f>E395+E396</f>
        <v>58168</v>
      </c>
      <c r="F394" s="38">
        <f>SUM(F395:F396)</f>
        <v>33654.5</v>
      </c>
      <c r="G394" s="64">
        <f t="shared" si="6"/>
        <v>57.857413010590015</v>
      </c>
    </row>
    <row r="395" spans="1:7" ht="15">
      <c r="A395" s="24"/>
      <c r="B395" s="24"/>
      <c r="C395" s="24">
        <v>3110</v>
      </c>
      <c r="D395" s="25" t="s">
        <v>179</v>
      </c>
      <c r="E395" s="58">
        <v>50668</v>
      </c>
      <c r="F395" s="38">
        <v>31902.5</v>
      </c>
      <c r="G395" s="64">
        <f t="shared" si="6"/>
        <v>62.96380358411621</v>
      </c>
    </row>
    <row r="396" spans="1:7" ht="15">
      <c r="A396" s="24"/>
      <c r="B396" s="24"/>
      <c r="C396" s="24">
        <v>4300</v>
      </c>
      <c r="D396" s="25" t="s">
        <v>128</v>
      </c>
      <c r="E396" s="58">
        <v>7500</v>
      </c>
      <c r="F396" s="38">
        <v>1752</v>
      </c>
      <c r="G396" s="64">
        <f t="shared" si="6"/>
        <v>23.36</v>
      </c>
    </row>
    <row r="397" spans="1:7" ht="14.25">
      <c r="A397" s="32">
        <v>854</v>
      </c>
      <c r="B397" s="32"/>
      <c r="C397" s="32"/>
      <c r="D397" s="33" t="s">
        <v>101</v>
      </c>
      <c r="E397" s="36">
        <f>E398+E410+E412+E414</f>
        <v>386331</v>
      </c>
      <c r="F397" s="40">
        <f>F398+F410+F412+F414</f>
        <v>219867.91999999998</v>
      </c>
      <c r="G397" s="63">
        <f t="shared" si="6"/>
        <v>56.911798431914605</v>
      </c>
    </row>
    <row r="398" spans="1:7" ht="15">
      <c r="A398" s="24"/>
      <c r="B398" s="24">
        <v>85401</v>
      </c>
      <c r="C398" s="24"/>
      <c r="D398" s="25" t="s">
        <v>180</v>
      </c>
      <c r="E398" s="35">
        <f>SUM(E399:E409)</f>
        <v>218657</v>
      </c>
      <c r="F398" s="38">
        <f>SUM(F399:F409)</f>
        <v>110153.61999999998</v>
      </c>
      <c r="G398" s="64">
        <f t="shared" si="6"/>
        <v>50.37735814540581</v>
      </c>
    </row>
    <row r="399" spans="1:7" ht="15">
      <c r="A399" s="24"/>
      <c r="B399" s="24"/>
      <c r="C399" s="24">
        <v>3020</v>
      </c>
      <c r="D399" s="25" t="s">
        <v>143</v>
      </c>
      <c r="E399" s="58">
        <v>5820</v>
      </c>
      <c r="F399" s="38">
        <v>3133.8</v>
      </c>
      <c r="G399" s="64">
        <f t="shared" si="6"/>
        <v>53.845360824742265</v>
      </c>
    </row>
    <row r="400" spans="1:7" ht="15">
      <c r="A400" s="24"/>
      <c r="B400" s="24"/>
      <c r="C400" s="24">
        <v>4010</v>
      </c>
      <c r="D400" s="25" t="s">
        <v>135</v>
      </c>
      <c r="E400" s="58">
        <v>146934</v>
      </c>
      <c r="F400" s="38">
        <v>70922.9</v>
      </c>
      <c r="G400" s="64">
        <f t="shared" si="6"/>
        <v>48.26854233873711</v>
      </c>
    </row>
    <row r="401" spans="1:7" ht="15">
      <c r="A401" s="24"/>
      <c r="B401" s="24"/>
      <c r="C401" s="24">
        <v>4040</v>
      </c>
      <c r="D401" s="25" t="s">
        <v>136</v>
      </c>
      <c r="E401" s="58">
        <v>12536</v>
      </c>
      <c r="F401" s="38">
        <v>9651.84</v>
      </c>
      <c r="G401" s="64">
        <f t="shared" si="6"/>
        <v>76.99298021697511</v>
      </c>
    </row>
    <row r="402" spans="1:7" ht="15">
      <c r="A402" s="24"/>
      <c r="B402" s="24"/>
      <c r="C402" s="24">
        <v>4110</v>
      </c>
      <c r="D402" s="25" t="s">
        <v>137</v>
      </c>
      <c r="E402" s="58">
        <v>27480</v>
      </c>
      <c r="F402" s="38">
        <v>14412.95</v>
      </c>
      <c r="G402" s="64">
        <f t="shared" si="6"/>
        <v>52.44887190684134</v>
      </c>
    </row>
    <row r="403" spans="1:7" ht="15">
      <c r="A403" s="24"/>
      <c r="B403" s="24"/>
      <c r="C403" s="24">
        <v>4120</v>
      </c>
      <c r="D403" s="25" t="s">
        <v>138</v>
      </c>
      <c r="E403" s="58">
        <v>4020</v>
      </c>
      <c r="F403" s="38">
        <v>2028.36</v>
      </c>
      <c r="G403" s="64">
        <f t="shared" si="6"/>
        <v>50.45671641791045</v>
      </c>
    </row>
    <row r="404" spans="1:7" ht="30">
      <c r="A404" s="24"/>
      <c r="B404" s="24"/>
      <c r="C404" s="24">
        <v>4140</v>
      </c>
      <c r="D404" s="25" t="s">
        <v>161</v>
      </c>
      <c r="E404" s="58">
        <v>730</v>
      </c>
      <c r="F404" s="38"/>
      <c r="G404" s="64">
        <f t="shared" si="6"/>
        <v>0</v>
      </c>
    </row>
    <row r="405" spans="1:7" ht="15">
      <c r="A405" s="24"/>
      <c r="B405" s="24"/>
      <c r="C405" s="24">
        <v>4210</v>
      </c>
      <c r="D405" s="25" t="s">
        <v>126</v>
      </c>
      <c r="E405" s="58">
        <v>7034</v>
      </c>
      <c r="F405" s="38">
        <v>1239.76</v>
      </c>
      <c r="G405" s="64">
        <f t="shared" si="6"/>
        <v>17.625248791583736</v>
      </c>
    </row>
    <row r="406" spans="1:7" ht="15">
      <c r="A406" s="24"/>
      <c r="B406" s="24"/>
      <c r="C406" s="24">
        <v>4260</v>
      </c>
      <c r="D406" s="25" t="s">
        <v>145</v>
      </c>
      <c r="E406" s="58">
        <v>1880</v>
      </c>
      <c r="F406" s="38">
        <v>1040.29</v>
      </c>
      <c r="G406" s="64">
        <f t="shared" si="6"/>
        <v>55.33457446808511</v>
      </c>
    </row>
    <row r="407" spans="1:7" ht="15">
      <c r="A407" s="24"/>
      <c r="B407" s="24"/>
      <c r="C407" s="24">
        <v>4300</v>
      </c>
      <c r="D407" s="25" t="s">
        <v>128</v>
      </c>
      <c r="E407" s="58">
        <v>1240</v>
      </c>
      <c r="F407" s="38">
        <v>79.3</v>
      </c>
      <c r="G407" s="64">
        <f t="shared" si="6"/>
        <v>6.395161290322581</v>
      </c>
    </row>
    <row r="408" spans="1:7" ht="15">
      <c r="A408" s="24"/>
      <c r="B408" s="24"/>
      <c r="C408" s="24">
        <v>4410</v>
      </c>
      <c r="D408" s="25" t="s">
        <v>139</v>
      </c>
      <c r="E408" s="58">
        <v>2382</v>
      </c>
      <c r="F408" s="38">
        <v>1193.42</v>
      </c>
      <c r="G408" s="64">
        <f t="shared" si="6"/>
        <v>50.10159529806885</v>
      </c>
    </row>
    <row r="409" spans="1:7" ht="15" customHeight="1">
      <c r="A409" s="24"/>
      <c r="B409" s="24"/>
      <c r="C409" s="24">
        <v>4440</v>
      </c>
      <c r="D409" s="25" t="s">
        <v>140</v>
      </c>
      <c r="E409" s="58">
        <v>8601</v>
      </c>
      <c r="F409" s="38">
        <v>6451</v>
      </c>
      <c r="G409" s="64">
        <f t="shared" si="6"/>
        <v>75.00290663876294</v>
      </c>
    </row>
    <row r="410" spans="1:7" ht="15">
      <c r="A410" s="24"/>
      <c r="B410" s="24">
        <v>85415</v>
      </c>
      <c r="C410" s="24"/>
      <c r="D410" s="25" t="s">
        <v>102</v>
      </c>
      <c r="E410" s="35">
        <f>E411</f>
        <v>34383</v>
      </c>
      <c r="F410" s="38">
        <f>F411</f>
        <v>28262.4</v>
      </c>
      <c r="G410" s="64">
        <f t="shared" si="6"/>
        <v>82.19876101561819</v>
      </c>
    </row>
    <row r="411" spans="1:7" ht="15">
      <c r="A411" s="24"/>
      <c r="B411" s="24"/>
      <c r="C411" s="24">
        <v>3240</v>
      </c>
      <c r="D411" s="25" t="s">
        <v>181</v>
      </c>
      <c r="E411" s="58">
        <v>34383</v>
      </c>
      <c r="F411" s="38">
        <v>28262.4</v>
      </c>
      <c r="G411" s="64">
        <f t="shared" si="6"/>
        <v>82.19876101561819</v>
      </c>
    </row>
    <row r="412" spans="1:7" ht="15">
      <c r="A412" s="24"/>
      <c r="B412" s="24">
        <v>85446</v>
      </c>
      <c r="C412" s="24"/>
      <c r="D412" s="25" t="s">
        <v>169</v>
      </c>
      <c r="E412" s="35">
        <f>E413</f>
        <v>291</v>
      </c>
      <c r="F412" s="38">
        <f>F413</f>
        <v>0</v>
      </c>
      <c r="G412" s="64">
        <f t="shared" si="6"/>
        <v>0</v>
      </c>
    </row>
    <row r="413" spans="1:7" ht="15">
      <c r="A413" s="24"/>
      <c r="B413" s="24"/>
      <c r="C413" s="24">
        <v>4300</v>
      </c>
      <c r="D413" s="25" t="s">
        <v>128</v>
      </c>
      <c r="E413" s="58">
        <v>291</v>
      </c>
      <c r="F413" s="38"/>
      <c r="G413" s="64">
        <f t="shared" si="6"/>
        <v>0</v>
      </c>
    </row>
    <row r="414" spans="1:7" ht="15">
      <c r="A414" s="24"/>
      <c r="B414" s="24">
        <v>85495</v>
      </c>
      <c r="C414" s="24"/>
      <c r="D414" s="25" t="s">
        <v>8</v>
      </c>
      <c r="E414" s="35">
        <f>E415</f>
        <v>133000</v>
      </c>
      <c r="F414" s="38">
        <f>SUM(F415:F415)</f>
        <v>81451.9</v>
      </c>
      <c r="G414" s="64">
        <f t="shared" si="6"/>
        <v>61.24203007518796</v>
      </c>
    </row>
    <row r="415" spans="1:7" ht="15">
      <c r="A415" s="24"/>
      <c r="B415" s="24"/>
      <c r="C415" s="24">
        <v>4220</v>
      </c>
      <c r="D415" s="25" t="s">
        <v>165</v>
      </c>
      <c r="E415" s="58">
        <v>133000</v>
      </c>
      <c r="F415" s="38">
        <v>81451.9</v>
      </c>
      <c r="G415" s="64">
        <f t="shared" si="6"/>
        <v>61.24203007518796</v>
      </c>
    </row>
    <row r="416" spans="1:7" ht="28.5">
      <c r="A416" s="32">
        <v>900</v>
      </c>
      <c r="B416" s="32"/>
      <c r="C416" s="32"/>
      <c r="D416" s="33" t="s">
        <v>103</v>
      </c>
      <c r="E416" s="36">
        <f>E417+E419+E422+E425+E428+E431</f>
        <v>1564373</v>
      </c>
      <c r="F416" s="40">
        <f>F417+F419+F422+F425+F428+F431</f>
        <v>376348.35000000003</v>
      </c>
      <c r="G416" s="63">
        <f t="shared" si="6"/>
        <v>24.057456246048737</v>
      </c>
    </row>
    <row r="417" spans="1:7" ht="15">
      <c r="A417" s="24"/>
      <c r="B417" s="24">
        <v>90001</v>
      </c>
      <c r="C417" s="24"/>
      <c r="D417" s="25" t="s">
        <v>182</v>
      </c>
      <c r="E417" s="35">
        <f>E418</f>
        <v>2000</v>
      </c>
      <c r="F417" s="38">
        <f>SUM(F418:F418)</f>
        <v>0</v>
      </c>
      <c r="G417" s="64">
        <f t="shared" si="6"/>
        <v>0</v>
      </c>
    </row>
    <row r="418" spans="1:7" ht="15">
      <c r="A418" s="24"/>
      <c r="B418" s="24"/>
      <c r="C418" s="24">
        <v>4300</v>
      </c>
      <c r="D418" s="25" t="s">
        <v>128</v>
      </c>
      <c r="E418" s="58">
        <v>2000</v>
      </c>
      <c r="F418" s="38"/>
      <c r="G418" s="64">
        <f t="shared" si="6"/>
        <v>0</v>
      </c>
    </row>
    <row r="419" spans="1:7" ht="15">
      <c r="A419" s="24"/>
      <c r="B419" s="24">
        <v>90003</v>
      </c>
      <c r="C419" s="24"/>
      <c r="D419" s="25" t="s">
        <v>183</v>
      </c>
      <c r="E419" s="35">
        <f>E420+E421</f>
        <v>36200</v>
      </c>
      <c r="F419" s="38">
        <f>SUM(F420:F421)</f>
        <v>15776.11</v>
      </c>
      <c r="G419" s="64">
        <f t="shared" si="6"/>
        <v>43.58041436464089</v>
      </c>
    </row>
    <row r="420" spans="1:7" ht="15">
      <c r="A420" s="24"/>
      <c r="B420" s="24"/>
      <c r="C420" s="24">
        <v>4210</v>
      </c>
      <c r="D420" s="25" t="s">
        <v>126</v>
      </c>
      <c r="E420" s="58">
        <v>13300</v>
      </c>
      <c r="F420" s="38">
        <v>4932.6</v>
      </c>
      <c r="G420" s="64">
        <f t="shared" si="6"/>
        <v>37.087218045112785</v>
      </c>
    </row>
    <row r="421" spans="1:7" ht="15">
      <c r="A421" s="24"/>
      <c r="B421" s="24"/>
      <c r="C421" s="24">
        <v>4300</v>
      </c>
      <c r="D421" s="25" t="s">
        <v>128</v>
      </c>
      <c r="E421" s="58">
        <v>22900</v>
      </c>
      <c r="F421" s="38">
        <v>10843.51</v>
      </c>
      <c r="G421" s="64">
        <f t="shared" si="6"/>
        <v>47.35157205240175</v>
      </c>
    </row>
    <row r="422" spans="1:7" ht="15">
      <c r="A422" s="24"/>
      <c r="B422" s="24">
        <v>90004</v>
      </c>
      <c r="C422" s="24"/>
      <c r="D422" s="25" t="s">
        <v>184</v>
      </c>
      <c r="E422" s="35">
        <f>E423+E424</f>
        <v>20000</v>
      </c>
      <c r="F422" s="38">
        <f>SUM(F423:F424)</f>
        <v>7512.92</v>
      </c>
      <c r="G422" s="64">
        <f t="shared" si="6"/>
        <v>37.5646</v>
      </c>
    </row>
    <row r="423" spans="1:7" ht="15">
      <c r="A423" s="24"/>
      <c r="B423" s="24"/>
      <c r="C423" s="24">
        <v>4210</v>
      </c>
      <c r="D423" s="25" t="s">
        <v>126</v>
      </c>
      <c r="E423" s="58">
        <v>5000</v>
      </c>
      <c r="F423" s="38">
        <v>1376.87</v>
      </c>
      <c r="G423" s="64">
        <f t="shared" si="6"/>
        <v>27.5374</v>
      </c>
    </row>
    <row r="424" spans="1:7" ht="15">
      <c r="A424" s="24"/>
      <c r="B424" s="24"/>
      <c r="C424" s="24">
        <v>4300</v>
      </c>
      <c r="D424" s="25" t="s">
        <v>128</v>
      </c>
      <c r="E424" s="35">
        <v>15000</v>
      </c>
      <c r="F424" s="38">
        <v>6136.05</v>
      </c>
      <c r="G424" s="64">
        <f t="shared" si="6"/>
        <v>40.907</v>
      </c>
    </row>
    <row r="425" spans="1:7" ht="15">
      <c r="A425" s="24"/>
      <c r="B425" s="24">
        <v>90015</v>
      </c>
      <c r="C425" s="24"/>
      <c r="D425" s="25" t="s">
        <v>185</v>
      </c>
      <c r="E425" s="35">
        <f>E426+E427</f>
        <v>333800</v>
      </c>
      <c r="F425" s="38">
        <f>SUM(F426:F427)</f>
        <v>134011.5</v>
      </c>
      <c r="G425" s="64">
        <f t="shared" si="6"/>
        <v>40.14724385859796</v>
      </c>
    </row>
    <row r="426" spans="1:7" ht="15">
      <c r="A426" s="24"/>
      <c r="B426" s="24"/>
      <c r="C426" s="24">
        <v>4260</v>
      </c>
      <c r="D426" s="25" t="s">
        <v>145</v>
      </c>
      <c r="E426" s="58">
        <v>166000</v>
      </c>
      <c r="F426" s="38">
        <v>58757.34</v>
      </c>
      <c r="G426" s="64">
        <f t="shared" si="6"/>
        <v>35.39598795180723</v>
      </c>
    </row>
    <row r="427" spans="1:7" ht="15">
      <c r="A427" s="24"/>
      <c r="B427" s="24"/>
      <c r="C427" s="24">
        <v>4270</v>
      </c>
      <c r="D427" s="25" t="s">
        <v>127</v>
      </c>
      <c r="E427" s="58">
        <v>167800</v>
      </c>
      <c r="F427" s="38">
        <v>75254.16</v>
      </c>
      <c r="G427" s="64">
        <f t="shared" si="6"/>
        <v>44.84753277711562</v>
      </c>
    </row>
    <row r="428" spans="1:7" ht="15">
      <c r="A428" s="24"/>
      <c r="B428" s="24">
        <v>90017</v>
      </c>
      <c r="C428" s="24"/>
      <c r="D428" s="25" t="s">
        <v>104</v>
      </c>
      <c r="E428" s="35">
        <f>E429+E430</f>
        <v>1063910</v>
      </c>
      <c r="F428" s="38">
        <f>SUM(F429:F430)</f>
        <v>165000</v>
      </c>
      <c r="G428" s="64">
        <f t="shared" si="6"/>
        <v>15.508830634170183</v>
      </c>
    </row>
    <row r="429" spans="1:7" ht="30">
      <c r="A429" s="24"/>
      <c r="B429" s="24"/>
      <c r="C429" s="24">
        <v>2650</v>
      </c>
      <c r="D429" s="25" t="s">
        <v>186</v>
      </c>
      <c r="E429" s="58">
        <v>557860</v>
      </c>
      <c r="F429" s="38">
        <v>160000</v>
      </c>
      <c r="G429" s="64">
        <f t="shared" si="6"/>
        <v>28.681031083067435</v>
      </c>
    </row>
    <row r="430" spans="1:7" ht="45.75" customHeight="1">
      <c r="A430" s="24"/>
      <c r="B430" s="24"/>
      <c r="C430" s="24">
        <v>6210</v>
      </c>
      <c r="D430" s="25" t="s">
        <v>187</v>
      </c>
      <c r="E430" s="58">
        <v>506050</v>
      </c>
      <c r="F430" s="38">
        <v>5000</v>
      </c>
      <c r="G430" s="64">
        <f t="shared" si="6"/>
        <v>0.9880446596186148</v>
      </c>
    </row>
    <row r="431" spans="1:7" ht="15">
      <c r="A431" s="24"/>
      <c r="B431" s="24">
        <v>90095</v>
      </c>
      <c r="C431" s="24"/>
      <c r="D431" s="25" t="s">
        <v>8</v>
      </c>
      <c r="E431" s="35">
        <f>SUM(E432:E439)</f>
        <v>108463</v>
      </c>
      <c r="F431" s="38">
        <f>SUM(F432:F439)</f>
        <v>54047.82</v>
      </c>
      <c r="G431" s="64">
        <f t="shared" si="6"/>
        <v>49.830651927385375</v>
      </c>
    </row>
    <row r="432" spans="1:7" ht="15">
      <c r="A432" s="24"/>
      <c r="B432" s="24"/>
      <c r="C432" s="24">
        <v>4110</v>
      </c>
      <c r="D432" s="25" t="s">
        <v>137</v>
      </c>
      <c r="E432" s="58">
        <v>430</v>
      </c>
      <c r="F432" s="38">
        <v>139.56</v>
      </c>
      <c r="G432" s="64">
        <f t="shared" si="6"/>
        <v>32.455813953488374</v>
      </c>
    </row>
    <row r="433" spans="1:7" ht="15">
      <c r="A433" s="24"/>
      <c r="B433" s="24"/>
      <c r="C433" s="24">
        <v>4120</v>
      </c>
      <c r="D433" s="25" t="s">
        <v>138</v>
      </c>
      <c r="E433" s="58">
        <v>60</v>
      </c>
      <c r="F433" s="38"/>
      <c r="G433" s="64">
        <f t="shared" si="6"/>
        <v>0</v>
      </c>
    </row>
    <row r="434" spans="1:7" ht="15">
      <c r="A434" s="24"/>
      <c r="B434" s="24"/>
      <c r="C434" s="24">
        <v>4170</v>
      </c>
      <c r="D434" s="25" t="s">
        <v>144</v>
      </c>
      <c r="E434" s="58">
        <v>2470</v>
      </c>
      <c r="F434" s="38">
        <v>858.24</v>
      </c>
      <c r="G434" s="64">
        <f t="shared" si="6"/>
        <v>34.74655870445344</v>
      </c>
    </row>
    <row r="435" spans="1:7" ht="15">
      <c r="A435" s="24"/>
      <c r="B435" s="24"/>
      <c r="C435" s="24">
        <v>4210</v>
      </c>
      <c r="D435" s="25" t="s">
        <v>126</v>
      </c>
      <c r="E435" s="58">
        <v>25903</v>
      </c>
      <c r="F435" s="38">
        <v>10944.27</v>
      </c>
      <c r="G435" s="64">
        <f t="shared" si="6"/>
        <v>42.2509747905648</v>
      </c>
    </row>
    <row r="436" spans="1:7" ht="15">
      <c r="A436" s="24"/>
      <c r="B436" s="24"/>
      <c r="C436" s="24">
        <v>4260</v>
      </c>
      <c r="D436" s="25" t="s">
        <v>145</v>
      </c>
      <c r="E436" s="58">
        <v>43800</v>
      </c>
      <c r="F436" s="38">
        <v>20155</v>
      </c>
      <c r="G436" s="64">
        <f t="shared" si="6"/>
        <v>46.01598173515982</v>
      </c>
    </row>
    <row r="437" spans="1:7" ht="15">
      <c r="A437" s="24"/>
      <c r="B437" s="24"/>
      <c r="C437" s="24">
        <v>4270</v>
      </c>
      <c r="D437" s="25" t="s">
        <v>127</v>
      </c>
      <c r="E437" s="58">
        <v>6000</v>
      </c>
      <c r="F437" s="38"/>
      <c r="G437" s="64">
        <f t="shared" si="6"/>
        <v>0</v>
      </c>
    </row>
    <row r="438" spans="1:7" ht="15">
      <c r="A438" s="24"/>
      <c r="B438" s="24"/>
      <c r="C438" s="24">
        <v>4300</v>
      </c>
      <c r="D438" s="25" t="s">
        <v>128</v>
      </c>
      <c r="E438" s="58">
        <v>29500</v>
      </c>
      <c r="F438" s="38">
        <v>21650.75</v>
      </c>
      <c r="G438" s="64">
        <f t="shared" si="6"/>
        <v>73.39237288135594</v>
      </c>
    </row>
    <row r="439" spans="1:7" ht="15">
      <c r="A439" s="24"/>
      <c r="B439" s="24"/>
      <c r="C439" s="24">
        <v>4430</v>
      </c>
      <c r="D439" s="25" t="s">
        <v>132</v>
      </c>
      <c r="E439" s="58">
        <v>300</v>
      </c>
      <c r="F439" s="38">
        <v>300</v>
      </c>
      <c r="G439" s="64">
        <f t="shared" si="6"/>
        <v>100</v>
      </c>
    </row>
    <row r="440" spans="1:7" ht="14.25">
      <c r="A440" s="32">
        <v>921</v>
      </c>
      <c r="B440" s="32"/>
      <c r="C440" s="32"/>
      <c r="D440" s="33" t="s">
        <v>188</v>
      </c>
      <c r="E440" s="36">
        <f>E441+E443+E445+E447</f>
        <v>571504</v>
      </c>
      <c r="F440" s="40">
        <f>F441+F443+F445+F447</f>
        <v>321764.72</v>
      </c>
      <c r="G440" s="63">
        <f t="shared" si="6"/>
        <v>56.301394215963484</v>
      </c>
    </row>
    <row r="441" spans="1:7" ht="15">
      <c r="A441" s="24"/>
      <c r="B441" s="24">
        <v>92114</v>
      </c>
      <c r="C441" s="24"/>
      <c r="D441" s="25" t="s">
        <v>189</v>
      </c>
      <c r="E441" s="35">
        <f>E442</f>
        <v>364743</v>
      </c>
      <c r="F441" s="38">
        <f>F442</f>
        <v>222488</v>
      </c>
      <c r="G441" s="64">
        <f t="shared" si="6"/>
        <v>60.99856611367456</v>
      </c>
    </row>
    <row r="442" spans="1:7" ht="30">
      <c r="A442" s="24"/>
      <c r="B442" s="24"/>
      <c r="C442" s="24">
        <v>2480</v>
      </c>
      <c r="D442" s="25" t="s">
        <v>190</v>
      </c>
      <c r="E442" s="58">
        <v>364743</v>
      </c>
      <c r="F442" s="38">
        <v>222488</v>
      </c>
      <c r="G442" s="64">
        <f t="shared" si="6"/>
        <v>60.99856611367456</v>
      </c>
    </row>
    <row r="443" spans="1:7" ht="15">
      <c r="A443" s="24"/>
      <c r="B443" s="24">
        <v>92116</v>
      </c>
      <c r="C443" s="24"/>
      <c r="D443" s="25" t="s">
        <v>191</v>
      </c>
      <c r="E443" s="35">
        <f>E444</f>
        <v>136052</v>
      </c>
      <c r="F443" s="38">
        <f>F444</f>
        <v>83720</v>
      </c>
      <c r="G443" s="64">
        <f t="shared" si="6"/>
        <v>61.535295328256844</v>
      </c>
    </row>
    <row r="444" spans="1:7" ht="30">
      <c r="A444" s="24"/>
      <c r="B444" s="24"/>
      <c r="C444" s="24">
        <v>2480</v>
      </c>
      <c r="D444" s="25" t="s">
        <v>190</v>
      </c>
      <c r="E444" s="58">
        <v>136052</v>
      </c>
      <c r="F444" s="38">
        <v>83720</v>
      </c>
      <c r="G444" s="64">
        <f t="shared" si="6"/>
        <v>61.535295328256844</v>
      </c>
    </row>
    <row r="445" spans="1:7" ht="15">
      <c r="A445" s="24"/>
      <c r="B445" s="24">
        <v>92120</v>
      </c>
      <c r="C445" s="24"/>
      <c r="D445" s="25" t="s">
        <v>221</v>
      </c>
      <c r="E445" s="58">
        <f>E446</f>
        <v>35000</v>
      </c>
      <c r="F445" s="44">
        <f>F446</f>
        <v>5000</v>
      </c>
      <c r="G445" s="64">
        <f t="shared" si="6"/>
        <v>14.285714285714286</v>
      </c>
    </row>
    <row r="446" spans="1:7" ht="75">
      <c r="A446" s="24"/>
      <c r="B446" s="24"/>
      <c r="C446" s="24">
        <v>2720</v>
      </c>
      <c r="D446" s="25" t="s">
        <v>222</v>
      </c>
      <c r="E446" s="58">
        <v>35000</v>
      </c>
      <c r="F446" s="38">
        <v>5000</v>
      </c>
      <c r="G446" s="64">
        <f t="shared" si="6"/>
        <v>14.285714285714286</v>
      </c>
    </row>
    <row r="447" spans="1:7" ht="15">
      <c r="A447" s="24"/>
      <c r="B447" s="24">
        <v>92195</v>
      </c>
      <c r="C447" s="24"/>
      <c r="D447" s="25" t="s">
        <v>8</v>
      </c>
      <c r="E447" s="35">
        <f>SUM(E448:E451)</f>
        <v>35709</v>
      </c>
      <c r="F447" s="38">
        <f>SUM(F448:F451)</f>
        <v>10556.720000000001</v>
      </c>
      <c r="G447" s="64">
        <f t="shared" si="6"/>
        <v>29.563191352320143</v>
      </c>
    </row>
    <row r="448" spans="1:7" ht="15">
      <c r="A448" s="24"/>
      <c r="B448" s="24"/>
      <c r="C448" s="24">
        <v>4170</v>
      </c>
      <c r="D448" s="25" t="s">
        <v>144</v>
      </c>
      <c r="E448" s="58">
        <v>2000</v>
      </c>
      <c r="F448" s="38"/>
      <c r="G448" s="64">
        <f t="shared" si="6"/>
        <v>0</v>
      </c>
    </row>
    <row r="449" spans="1:7" ht="15">
      <c r="A449" s="24"/>
      <c r="B449" s="24"/>
      <c r="C449" s="24">
        <v>4210</v>
      </c>
      <c r="D449" s="25" t="s">
        <v>126</v>
      </c>
      <c r="E449" s="58">
        <v>17755</v>
      </c>
      <c r="F449" s="38">
        <v>6256.72</v>
      </c>
      <c r="G449" s="64">
        <f t="shared" si="6"/>
        <v>35.23920022528865</v>
      </c>
    </row>
    <row r="450" spans="1:7" ht="15">
      <c r="A450" s="24"/>
      <c r="B450" s="24"/>
      <c r="C450" s="24">
        <v>4300</v>
      </c>
      <c r="D450" s="25" t="s">
        <v>128</v>
      </c>
      <c r="E450" s="58">
        <v>10700</v>
      </c>
      <c r="F450" s="38">
        <v>4300</v>
      </c>
      <c r="G450" s="64">
        <f t="shared" si="6"/>
        <v>40.18691588785047</v>
      </c>
    </row>
    <row r="451" spans="1:7" ht="60">
      <c r="A451" s="24"/>
      <c r="B451" s="24"/>
      <c r="C451" s="24">
        <v>6300</v>
      </c>
      <c r="D451" s="25" t="s">
        <v>123</v>
      </c>
      <c r="E451" s="58">
        <v>5254</v>
      </c>
      <c r="F451" s="38"/>
      <c r="G451" s="64">
        <f t="shared" si="6"/>
        <v>0</v>
      </c>
    </row>
    <row r="452" spans="1:7" ht="14.25">
      <c r="A452" s="32">
        <v>926</v>
      </c>
      <c r="B452" s="32"/>
      <c r="C452" s="32"/>
      <c r="D452" s="33" t="s">
        <v>108</v>
      </c>
      <c r="E452" s="36">
        <f>E453</f>
        <v>141152</v>
      </c>
      <c r="F452" s="40">
        <f>F453</f>
        <v>68019.86</v>
      </c>
      <c r="G452" s="63">
        <f t="shared" si="6"/>
        <v>48.18908694173657</v>
      </c>
    </row>
    <row r="453" spans="1:7" ht="15">
      <c r="A453" s="24"/>
      <c r="B453" s="24">
        <v>92695</v>
      </c>
      <c r="C453" s="24"/>
      <c r="D453" s="25" t="s">
        <v>8</v>
      </c>
      <c r="E453" s="35">
        <f>SUM(E454:E458)</f>
        <v>141152</v>
      </c>
      <c r="F453" s="38">
        <f>SUM(F454:F458)</f>
        <v>68019.86</v>
      </c>
      <c r="G453" s="64">
        <f t="shared" si="6"/>
        <v>48.18908694173657</v>
      </c>
    </row>
    <row r="454" spans="1:7" ht="60">
      <c r="A454" s="24"/>
      <c r="B454" s="24"/>
      <c r="C454" s="24">
        <v>2830</v>
      </c>
      <c r="D454" s="25" t="s">
        <v>172</v>
      </c>
      <c r="E454" s="35">
        <v>82000</v>
      </c>
      <c r="F454" s="38">
        <v>55000</v>
      </c>
      <c r="G454" s="64">
        <f t="shared" si="6"/>
        <v>67.07317073170732</v>
      </c>
    </row>
    <row r="455" spans="1:7" ht="15">
      <c r="A455" s="24"/>
      <c r="B455" s="24"/>
      <c r="C455" s="24">
        <v>3250</v>
      </c>
      <c r="D455" s="25" t="s">
        <v>223</v>
      </c>
      <c r="E455" s="35">
        <v>1500</v>
      </c>
      <c r="F455" s="38">
        <v>1200</v>
      </c>
      <c r="G455" s="64">
        <f>F455*100/E455</f>
        <v>80</v>
      </c>
    </row>
    <row r="456" spans="1:7" ht="15">
      <c r="A456" s="24"/>
      <c r="B456" s="24"/>
      <c r="C456" s="24">
        <v>4210</v>
      </c>
      <c r="D456" s="25" t="s">
        <v>126</v>
      </c>
      <c r="E456" s="35">
        <v>13652</v>
      </c>
      <c r="F456" s="38">
        <v>7202.76</v>
      </c>
      <c r="G456" s="64">
        <f>F456*100/E456</f>
        <v>52.75974216232054</v>
      </c>
    </row>
    <row r="457" spans="1:7" ht="15">
      <c r="A457" s="24"/>
      <c r="B457" s="24"/>
      <c r="C457" s="24">
        <v>4300</v>
      </c>
      <c r="D457" s="25" t="s">
        <v>128</v>
      </c>
      <c r="E457" s="35">
        <v>29000</v>
      </c>
      <c r="F457" s="38">
        <v>4617.1</v>
      </c>
      <c r="G457" s="64">
        <f>F457*100/E457</f>
        <v>15.921034482758623</v>
      </c>
    </row>
    <row r="458" spans="1:7" ht="30">
      <c r="A458" s="24"/>
      <c r="B458" s="24"/>
      <c r="C458" s="24">
        <v>6060</v>
      </c>
      <c r="D458" s="25" t="s">
        <v>149</v>
      </c>
      <c r="E458" s="58">
        <v>15000</v>
      </c>
      <c r="F458" s="38"/>
      <c r="G458" s="64">
        <f>F458*100/E458</f>
        <v>0</v>
      </c>
    </row>
    <row r="459" spans="1:7" ht="15">
      <c r="A459" s="24"/>
      <c r="B459" s="24"/>
      <c r="C459" s="24"/>
      <c r="D459" s="25" t="s">
        <v>192</v>
      </c>
      <c r="E459" s="36">
        <f>E129+E142+E153+E156+E162+E169+E209+E213+E226+E232+E235+E238+E331+E347+E397+E416+E440+E452</f>
        <v>12610148</v>
      </c>
      <c r="F459" s="40">
        <f>F129+F142+F153+F156+F162+F169+F209+F213+F226+F232+F235+F238+F331+F347+F397+F416+F440+F452</f>
        <v>5475548.109999999</v>
      </c>
      <c r="G459" s="63">
        <f>F459*100/E459</f>
        <v>43.421759284665015</v>
      </c>
    </row>
    <row r="460" spans="1:7" ht="15">
      <c r="A460" s="73"/>
      <c r="B460" s="73"/>
      <c r="C460" s="73"/>
      <c r="D460" s="91"/>
      <c r="E460" s="71"/>
      <c r="F460" s="72"/>
      <c r="G460" s="74"/>
    </row>
    <row r="461" spans="1:7" ht="15">
      <c r="A461" s="73"/>
      <c r="B461" s="73"/>
      <c r="C461" s="73"/>
      <c r="D461" s="91"/>
      <c r="E461" s="71"/>
      <c r="F461" s="72"/>
      <c r="G461" s="74"/>
    </row>
    <row r="462" spans="1:7" ht="15">
      <c r="A462" s="73"/>
      <c r="B462" s="73"/>
      <c r="C462" s="73"/>
      <c r="D462" s="91"/>
      <c r="E462" s="71"/>
      <c r="F462" s="72"/>
      <c r="G462" s="74"/>
    </row>
    <row r="463" spans="1:7" ht="15">
      <c r="A463" s="73"/>
      <c r="B463" s="73"/>
      <c r="C463" s="73"/>
      <c r="D463" s="91"/>
      <c r="E463" s="71"/>
      <c r="F463" s="72"/>
      <c r="G463" s="74"/>
    </row>
    <row r="464" spans="1:7" ht="15">
      <c r="A464" s="73"/>
      <c r="B464" s="73"/>
      <c r="C464" s="73"/>
      <c r="D464" s="91"/>
      <c r="E464" s="71"/>
      <c r="F464" s="72"/>
      <c r="G464" s="74"/>
    </row>
    <row r="465" spans="1:7" ht="15">
      <c r="A465" s="73"/>
      <c r="B465" s="73"/>
      <c r="C465" s="73"/>
      <c r="D465" s="91"/>
      <c r="E465" s="71"/>
      <c r="F465" s="72"/>
      <c r="G465" s="74"/>
    </row>
    <row r="466" spans="1:7" ht="15">
      <c r="A466" s="73"/>
      <c r="B466" s="73"/>
      <c r="C466" s="73"/>
      <c r="D466" s="91"/>
      <c r="E466" s="71"/>
      <c r="F466" s="72"/>
      <c r="G466" s="74"/>
    </row>
    <row r="467" spans="1:7" ht="15">
      <c r="A467" s="73"/>
      <c r="B467" s="73"/>
      <c r="C467" s="73"/>
      <c r="D467" s="91"/>
      <c r="E467" s="71"/>
      <c r="F467" s="72"/>
      <c r="G467" s="74"/>
    </row>
    <row r="468" spans="1:7" ht="15">
      <c r="A468" s="73"/>
      <c r="B468" s="73"/>
      <c r="C468" s="73"/>
      <c r="D468" s="91"/>
      <c r="E468" s="71"/>
      <c r="F468" s="72"/>
      <c r="G468" s="74"/>
    </row>
    <row r="469" spans="1:7" ht="15">
      <c r="A469" s="73"/>
      <c r="B469" s="73"/>
      <c r="C469" s="73"/>
      <c r="D469" s="91"/>
      <c r="E469" s="71"/>
      <c r="F469" s="72"/>
      <c r="G469" s="74"/>
    </row>
    <row r="470" spans="1:7" ht="15">
      <c r="A470" s="73"/>
      <c r="B470" s="73"/>
      <c r="C470" s="73"/>
      <c r="D470" s="91"/>
      <c r="E470" s="71"/>
      <c r="F470" s="72"/>
      <c r="G470" s="74"/>
    </row>
    <row r="471" spans="1:7" ht="15">
      <c r="A471" s="73"/>
      <c r="B471" s="73"/>
      <c r="C471" s="73"/>
      <c r="D471" s="91"/>
      <c r="E471" s="71"/>
      <c r="F471" s="72"/>
      <c r="G471" s="74"/>
    </row>
    <row r="472" spans="1:7" ht="15">
      <c r="A472" s="73"/>
      <c r="B472" s="73"/>
      <c r="C472" s="73"/>
      <c r="D472" s="91"/>
      <c r="E472" s="71"/>
      <c r="F472" s="72"/>
      <c r="G472" s="74"/>
    </row>
    <row r="473" spans="1:7" ht="15">
      <c r="A473" s="73"/>
      <c r="B473" s="73"/>
      <c r="C473" s="73"/>
      <c r="D473" s="91"/>
      <c r="E473" s="71"/>
      <c r="F473" s="72"/>
      <c r="G473" s="74"/>
    </row>
    <row r="474" spans="1:7" ht="15">
      <c r="A474" s="73"/>
      <c r="B474" s="73"/>
      <c r="C474" s="73"/>
      <c r="D474" s="91"/>
      <c r="E474" s="71"/>
      <c r="F474" s="72"/>
      <c r="G474" s="74"/>
    </row>
    <row r="475" spans="1:7" ht="15">
      <c r="A475" s="73"/>
      <c r="B475" s="73"/>
      <c r="C475" s="73"/>
      <c r="D475" s="91"/>
      <c r="E475" s="71"/>
      <c r="F475" s="72"/>
      <c r="G475" s="74"/>
    </row>
    <row r="476" spans="1:7" ht="15">
      <c r="A476" s="73"/>
      <c r="B476" s="73"/>
      <c r="C476" s="73"/>
      <c r="D476" s="91"/>
      <c r="E476" s="71"/>
      <c r="F476" s="72"/>
      <c r="G476" s="74"/>
    </row>
    <row r="477" spans="1:7" ht="15">
      <c r="A477" s="73"/>
      <c r="B477" s="73"/>
      <c r="C477" s="73"/>
      <c r="D477" s="91"/>
      <c r="E477" s="71"/>
      <c r="F477" s="72"/>
      <c r="G477" s="74"/>
    </row>
    <row r="478" spans="1:7" ht="15">
      <c r="A478" s="73"/>
      <c r="B478" s="73"/>
      <c r="C478" s="73"/>
      <c r="D478" s="91"/>
      <c r="E478" s="71"/>
      <c r="F478" s="72"/>
      <c r="G478" s="74"/>
    </row>
    <row r="479" spans="1:7" ht="36.75" customHeight="1">
      <c r="A479" s="92" t="s">
        <v>227</v>
      </c>
      <c r="B479" s="93"/>
      <c r="C479" s="93"/>
      <c r="D479" s="93"/>
      <c r="E479" s="93"/>
      <c r="F479" s="93"/>
      <c r="G479" s="93"/>
    </row>
    <row r="482" ht="12.75">
      <c r="A482" t="s">
        <v>197</v>
      </c>
    </row>
    <row r="483" spans="1:7" ht="32.25" customHeight="1">
      <c r="A483" s="96" t="s">
        <v>228</v>
      </c>
      <c r="B483" s="97"/>
      <c r="C483" s="98"/>
      <c r="D483" s="94" t="s">
        <v>28</v>
      </c>
      <c r="E483" s="95"/>
      <c r="F483" s="95"/>
      <c r="G483" s="95"/>
    </row>
    <row r="484" spans="1:7" ht="57">
      <c r="A484" s="3" t="s">
        <v>112</v>
      </c>
      <c r="B484" s="1" t="s">
        <v>0</v>
      </c>
      <c r="C484" s="2"/>
      <c r="D484" s="3" t="s">
        <v>2</v>
      </c>
      <c r="E484" s="30" t="s">
        <v>3</v>
      </c>
      <c r="F484" s="62" t="s">
        <v>195</v>
      </c>
      <c r="G484" s="62" t="s">
        <v>225</v>
      </c>
    </row>
    <row r="485" spans="1:7" ht="14.25">
      <c r="A485" s="47" t="s">
        <v>113</v>
      </c>
      <c r="B485" s="4"/>
      <c r="C485" s="5"/>
      <c r="D485" s="6" t="s">
        <v>4</v>
      </c>
      <c r="E485" s="75">
        <v>79200</v>
      </c>
      <c r="F485" s="76">
        <v>79199.9</v>
      </c>
      <c r="G485" s="63">
        <f aca="true" t="shared" si="7" ref="G485:G497">F485*100/E485</f>
        <v>99.99987373737372</v>
      </c>
    </row>
    <row r="486" spans="1:7" ht="15">
      <c r="A486" s="11"/>
      <c r="B486" s="51" t="s">
        <v>201</v>
      </c>
      <c r="C486" s="7"/>
      <c r="D486" s="8" t="s">
        <v>8</v>
      </c>
      <c r="E486" s="35">
        <v>79200</v>
      </c>
      <c r="F486" s="38">
        <v>79199.9</v>
      </c>
      <c r="G486" s="64">
        <f t="shared" si="7"/>
        <v>99.99987373737372</v>
      </c>
    </row>
    <row r="487" spans="1:7" ht="15">
      <c r="A487" s="4">
        <v>750</v>
      </c>
      <c r="B487" s="4"/>
      <c r="C487" s="14"/>
      <c r="D487" s="6" t="s">
        <v>25</v>
      </c>
      <c r="E487" s="36">
        <v>41200</v>
      </c>
      <c r="F487" s="40">
        <v>22371</v>
      </c>
      <c r="G487" s="64">
        <f t="shared" si="7"/>
        <v>54.29854368932039</v>
      </c>
    </row>
    <row r="488" spans="1:7" ht="15">
      <c r="A488" s="15"/>
      <c r="B488" s="15">
        <v>75011</v>
      </c>
      <c r="C488" s="10"/>
      <c r="D488" s="8" t="s">
        <v>26</v>
      </c>
      <c r="E488" s="35">
        <v>41200</v>
      </c>
      <c r="F488" s="38">
        <v>22371</v>
      </c>
      <c r="G488" s="64">
        <f t="shared" si="7"/>
        <v>54.29854368932039</v>
      </c>
    </row>
    <row r="489" spans="1:7" ht="29.25" customHeight="1">
      <c r="A489" s="18">
        <v>751</v>
      </c>
      <c r="B489" s="4"/>
      <c r="C489" s="14"/>
      <c r="D489" s="6" t="s">
        <v>34</v>
      </c>
      <c r="E489" s="75">
        <v>771</v>
      </c>
      <c r="F489" s="76">
        <v>387</v>
      </c>
      <c r="G489" s="63">
        <f t="shared" si="7"/>
        <v>50.19455252918288</v>
      </c>
    </row>
    <row r="490" spans="1:7" ht="30">
      <c r="A490" s="15"/>
      <c r="B490" s="16">
        <v>75101</v>
      </c>
      <c r="C490" s="10"/>
      <c r="D490" s="8" t="s">
        <v>35</v>
      </c>
      <c r="E490" s="52">
        <v>771</v>
      </c>
      <c r="F490" s="77">
        <v>387</v>
      </c>
      <c r="G490" s="64">
        <f t="shared" si="7"/>
        <v>50.19455252918288</v>
      </c>
    </row>
    <row r="491" spans="1:7" ht="28.5">
      <c r="A491" s="18">
        <v>754</v>
      </c>
      <c r="B491" s="3"/>
      <c r="C491" s="17"/>
      <c r="D491" s="6" t="s">
        <v>36</v>
      </c>
      <c r="E491" s="75">
        <v>2500</v>
      </c>
      <c r="F491" s="76">
        <v>2500</v>
      </c>
      <c r="G491" s="63">
        <f t="shared" si="7"/>
        <v>100</v>
      </c>
    </row>
    <row r="492" spans="1:7" ht="15">
      <c r="A492" s="15"/>
      <c r="B492" s="15">
        <v>75414</v>
      </c>
      <c r="C492" s="10"/>
      <c r="D492" s="8" t="s">
        <v>37</v>
      </c>
      <c r="E492" s="52">
        <v>2500</v>
      </c>
      <c r="F492" s="77">
        <v>2500</v>
      </c>
      <c r="G492" s="64">
        <f t="shared" si="7"/>
        <v>100</v>
      </c>
    </row>
    <row r="493" spans="1:7" ht="14.25">
      <c r="A493" s="4">
        <v>852</v>
      </c>
      <c r="B493" s="4"/>
      <c r="C493" s="14"/>
      <c r="D493" s="6" t="s">
        <v>96</v>
      </c>
      <c r="E493" s="75">
        <f>E494+E495+E496</f>
        <v>1597500</v>
      </c>
      <c r="F493" s="75">
        <f>F494+F495+F496</f>
        <v>676693</v>
      </c>
      <c r="G493" s="63">
        <f t="shared" si="7"/>
        <v>42.359499217527386</v>
      </c>
    </row>
    <row r="494" spans="1:7" ht="45">
      <c r="A494" s="4"/>
      <c r="B494" s="16">
        <v>85212</v>
      </c>
      <c r="C494" s="10"/>
      <c r="D494" s="8" t="s">
        <v>209</v>
      </c>
      <c r="E494" s="52">
        <v>1567400</v>
      </c>
      <c r="F494" s="77">
        <v>661442</v>
      </c>
      <c r="G494" s="64">
        <f t="shared" si="7"/>
        <v>42.19994896006125</v>
      </c>
    </row>
    <row r="495" spans="1:7" ht="47.25" customHeight="1">
      <c r="A495" s="11"/>
      <c r="B495" s="16">
        <v>85213</v>
      </c>
      <c r="C495" s="10"/>
      <c r="D495" s="8" t="s">
        <v>97</v>
      </c>
      <c r="E495" s="52">
        <v>7300</v>
      </c>
      <c r="F495" s="77">
        <v>4016</v>
      </c>
      <c r="G495" s="64">
        <f t="shared" si="7"/>
        <v>55.013698630136986</v>
      </c>
    </row>
    <row r="496" spans="1:7" ht="30">
      <c r="A496" s="11"/>
      <c r="B496" s="16">
        <v>85214</v>
      </c>
      <c r="C496" s="10"/>
      <c r="D496" s="8" t="s">
        <v>98</v>
      </c>
      <c r="E496" s="52">
        <v>22800</v>
      </c>
      <c r="F496" s="77">
        <v>11235</v>
      </c>
      <c r="G496" s="64">
        <f t="shared" si="7"/>
        <v>49.276315789473685</v>
      </c>
    </row>
    <row r="497" spans="1:7" ht="14.25">
      <c r="A497" s="11"/>
      <c r="B497" s="11"/>
      <c r="C497" s="11"/>
      <c r="D497" s="11"/>
      <c r="E497" s="78">
        <f>E485+E487+E491+E493+E489</f>
        <v>1721171</v>
      </c>
      <c r="F497" s="76">
        <f>F485+F489+F491+F493+F487</f>
        <v>781150.9</v>
      </c>
      <c r="G497" s="63">
        <f t="shared" si="7"/>
        <v>45.38485135991717</v>
      </c>
    </row>
    <row r="498" spans="6:7" ht="14.25">
      <c r="F498" s="69"/>
      <c r="G498" s="74"/>
    </row>
    <row r="499" ht="14.25">
      <c r="G499" s="74"/>
    </row>
    <row r="500" spans="1:7" ht="14.25">
      <c r="A500" t="s">
        <v>193</v>
      </c>
      <c r="G500" s="74"/>
    </row>
    <row r="501" spans="1:7" ht="57">
      <c r="A501" s="3" t="s">
        <v>112</v>
      </c>
      <c r="B501" s="1" t="s">
        <v>0</v>
      </c>
      <c r="C501" s="2" t="s">
        <v>1</v>
      </c>
      <c r="D501" s="3" t="s">
        <v>2</v>
      </c>
      <c r="E501" s="30" t="s">
        <v>3</v>
      </c>
      <c r="F501" s="62" t="s">
        <v>195</v>
      </c>
      <c r="G501" s="62" t="s">
        <v>225</v>
      </c>
    </row>
    <row r="502" spans="1:7" ht="14.25">
      <c r="A502" s="31" t="s">
        <v>113</v>
      </c>
      <c r="B502" s="31"/>
      <c r="C502" s="32"/>
      <c r="D502" s="33" t="s">
        <v>4</v>
      </c>
      <c r="E502" s="48">
        <f>E503</f>
        <v>79200</v>
      </c>
      <c r="F502" s="79">
        <f>F503</f>
        <v>79199.90000000001</v>
      </c>
      <c r="G502" s="63">
        <f aca="true" t="shared" si="8" ref="G502:G545">F502*100/E502</f>
        <v>99.99987373737375</v>
      </c>
    </row>
    <row r="503" spans="1:7" ht="15">
      <c r="A503" s="11"/>
      <c r="B503" s="51" t="s">
        <v>201</v>
      </c>
      <c r="C503" s="7"/>
      <c r="D503" s="8" t="s">
        <v>8</v>
      </c>
      <c r="E503" s="35">
        <f>SUM(E504:E510)</f>
        <v>79200</v>
      </c>
      <c r="F503" s="38">
        <f>SUM(F504:F510)</f>
        <v>79199.90000000001</v>
      </c>
      <c r="G503" s="64">
        <f t="shared" si="8"/>
        <v>99.99987373737375</v>
      </c>
    </row>
    <row r="504" spans="1:7" ht="15">
      <c r="A504" s="11"/>
      <c r="B504" s="24"/>
      <c r="C504" s="24">
        <v>4010</v>
      </c>
      <c r="D504" s="25" t="s">
        <v>135</v>
      </c>
      <c r="E504" s="58">
        <v>550</v>
      </c>
      <c r="F504" s="38">
        <v>550</v>
      </c>
      <c r="G504" s="64">
        <f t="shared" si="8"/>
        <v>100</v>
      </c>
    </row>
    <row r="505" spans="1:7" ht="15">
      <c r="A505" s="11"/>
      <c r="B505" s="24"/>
      <c r="C505" s="24">
        <v>4110</v>
      </c>
      <c r="D505" s="25" t="s">
        <v>137</v>
      </c>
      <c r="E505" s="58">
        <v>94</v>
      </c>
      <c r="F505" s="38">
        <v>94.05</v>
      </c>
      <c r="G505" s="64">
        <f t="shared" si="8"/>
        <v>100.05319148936171</v>
      </c>
    </row>
    <row r="506" spans="1:7" ht="15">
      <c r="A506" s="11"/>
      <c r="B506" s="24"/>
      <c r="C506" s="24">
        <v>4120</v>
      </c>
      <c r="D506" s="25" t="s">
        <v>138</v>
      </c>
      <c r="E506" s="58">
        <v>14</v>
      </c>
      <c r="F506" s="38">
        <v>13.48</v>
      </c>
      <c r="G506" s="64">
        <f t="shared" si="8"/>
        <v>96.28571428571429</v>
      </c>
    </row>
    <row r="507" spans="1:7" ht="15">
      <c r="A507" s="11"/>
      <c r="B507" s="24"/>
      <c r="C507" s="24">
        <v>4210</v>
      </c>
      <c r="D507" s="25" t="s">
        <v>126</v>
      </c>
      <c r="E507" s="58">
        <v>18</v>
      </c>
      <c r="F507" s="38">
        <v>18</v>
      </c>
      <c r="G507" s="64">
        <f t="shared" si="8"/>
        <v>100</v>
      </c>
    </row>
    <row r="508" spans="1:7" ht="15">
      <c r="A508" s="11"/>
      <c r="B508" s="24"/>
      <c r="C508" s="24">
        <v>4300</v>
      </c>
      <c r="D508" s="25" t="s">
        <v>128</v>
      </c>
      <c r="E508" s="58">
        <v>862</v>
      </c>
      <c r="F508" s="38">
        <v>862.13</v>
      </c>
      <c r="G508" s="64">
        <f t="shared" si="8"/>
        <v>100.01508120649652</v>
      </c>
    </row>
    <row r="509" spans="1:7" ht="15">
      <c r="A509" s="11"/>
      <c r="B509" s="24"/>
      <c r="C509" s="24">
        <v>4430</v>
      </c>
      <c r="D509" s="25" t="s">
        <v>132</v>
      </c>
      <c r="E509" s="58">
        <v>77647</v>
      </c>
      <c r="F509" s="38">
        <v>77646.96</v>
      </c>
      <c r="G509" s="64">
        <f t="shared" si="8"/>
        <v>99.99994848480947</v>
      </c>
    </row>
    <row r="510" spans="1:7" ht="30">
      <c r="A510" s="11"/>
      <c r="B510" s="24"/>
      <c r="C510" s="24">
        <v>4740</v>
      </c>
      <c r="D510" s="25" t="s">
        <v>210</v>
      </c>
      <c r="E510" s="58">
        <v>15</v>
      </c>
      <c r="F510" s="38">
        <v>15.28</v>
      </c>
      <c r="G510" s="64">
        <f t="shared" si="8"/>
        <v>101.86666666666666</v>
      </c>
    </row>
    <row r="511" spans="1:7" ht="14.25">
      <c r="A511" s="32">
        <v>750</v>
      </c>
      <c r="B511" s="32"/>
      <c r="C511" s="32"/>
      <c r="D511" s="33" t="s">
        <v>25</v>
      </c>
      <c r="E511" s="48">
        <f>E512</f>
        <v>41200</v>
      </c>
      <c r="F511" s="79">
        <f>F512</f>
        <v>22371</v>
      </c>
      <c r="G511" s="63">
        <f t="shared" si="8"/>
        <v>54.29854368932039</v>
      </c>
    </row>
    <row r="512" spans="1:7" ht="15">
      <c r="A512" s="24"/>
      <c r="B512" s="24">
        <v>75011</v>
      </c>
      <c r="C512" s="24"/>
      <c r="D512" s="25" t="s">
        <v>26</v>
      </c>
      <c r="E512" s="12">
        <f>SUM(E513:E518)</f>
        <v>41200</v>
      </c>
      <c r="F512" s="38">
        <f>SUM(F513:F518)</f>
        <v>22371</v>
      </c>
      <c r="G512" s="64">
        <f t="shared" si="8"/>
        <v>54.29854368932039</v>
      </c>
    </row>
    <row r="513" spans="1:7" ht="15">
      <c r="A513" s="24"/>
      <c r="B513" s="24"/>
      <c r="C513" s="24">
        <v>4010</v>
      </c>
      <c r="D513" s="25" t="s">
        <v>135</v>
      </c>
      <c r="E513" s="58">
        <v>24000</v>
      </c>
      <c r="F513" s="38">
        <v>12000</v>
      </c>
      <c r="G513" s="64">
        <f t="shared" si="8"/>
        <v>50</v>
      </c>
    </row>
    <row r="514" spans="1:7" ht="15">
      <c r="A514" s="24"/>
      <c r="B514" s="24"/>
      <c r="C514" s="24">
        <v>4110</v>
      </c>
      <c r="D514" s="25" t="s">
        <v>137</v>
      </c>
      <c r="E514" s="58">
        <v>4135</v>
      </c>
      <c r="F514" s="38">
        <v>2067.48</v>
      </c>
      <c r="G514" s="64">
        <f t="shared" si="8"/>
        <v>49.99951632406288</v>
      </c>
    </row>
    <row r="515" spans="1:7" ht="15">
      <c r="A515" s="24"/>
      <c r="B515" s="24"/>
      <c r="C515" s="24">
        <v>4120</v>
      </c>
      <c r="D515" s="25" t="s">
        <v>138</v>
      </c>
      <c r="E515" s="58">
        <v>588</v>
      </c>
      <c r="F515" s="38">
        <v>294</v>
      </c>
      <c r="G515" s="64">
        <f t="shared" si="8"/>
        <v>50</v>
      </c>
    </row>
    <row r="516" spans="1:7" ht="15">
      <c r="A516" s="24"/>
      <c r="B516" s="24"/>
      <c r="C516" s="24">
        <v>4210</v>
      </c>
      <c r="D516" s="25" t="s">
        <v>126</v>
      </c>
      <c r="E516" s="58">
        <v>1040</v>
      </c>
      <c r="F516" s="38">
        <v>568.79</v>
      </c>
      <c r="G516" s="64">
        <f t="shared" si="8"/>
        <v>54.691346153846155</v>
      </c>
    </row>
    <row r="517" spans="1:7" ht="15">
      <c r="A517" s="24"/>
      <c r="B517" s="24"/>
      <c r="C517" s="24">
        <v>4300</v>
      </c>
      <c r="D517" s="25" t="s">
        <v>128</v>
      </c>
      <c r="E517" s="58">
        <v>10687</v>
      </c>
      <c r="F517" s="38">
        <v>6690.73</v>
      </c>
      <c r="G517" s="64">
        <f t="shared" si="8"/>
        <v>62.60625058482268</v>
      </c>
    </row>
    <row r="518" spans="1:7" ht="15">
      <c r="A518" s="24"/>
      <c r="B518" s="24"/>
      <c r="C518" s="24">
        <v>4410</v>
      </c>
      <c r="D518" s="25" t="s">
        <v>139</v>
      </c>
      <c r="E518" s="58">
        <v>750</v>
      </c>
      <c r="F518" s="38">
        <v>750</v>
      </c>
      <c r="G518" s="64">
        <f t="shared" si="8"/>
        <v>100</v>
      </c>
    </row>
    <row r="519" spans="1:7" ht="29.25" customHeight="1">
      <c r="A519" s="32">
        <v>751</v>
      </c>
      <c r="B519" s="32"/>
      <c r="C519" s="32"/>
      <c r="D519" s="33" t="s">
        <v>34</v>
      </c>
      <c r="E519" s="78">
        <f>E520</f>
        <v>771</v>
      </c>
      <c r="F519" s="81">
        <f>F520</f>
        <v>387</v>
      </c>
      <c r="G519" s="63">
        <f t="shared" si="8"/>
        <v>50.19455252918288</v>
      </c>
    </row>
    <row r="520" spans="1:7" ht="30">
      <c r="A520" s="24"/>
      <c r="B520" s="24">
        <v>75101</v>
      </c>
      <c r="C520" s="24"/>
      <c r="D520" s="25" t="s">
        <v>151</v>
      </c>
      <c r="E520" s="52">
        <f>E522+E521</f>
        <v>771</v>
      </c>
      <c r="F520" s="77">
        <f>F522+F521</f>
        <v>387</v>
      </c>
      <c r="G520" s="64">
        <f t="shared" si="8"/>
        <v>50.19455252918288</v>
      </c>
    </row>
    <row r="521" spans="1:7" ht="15">
      <c r="A521" s="24"/>
      <c r="B521" s="24"/>
      <c r="C521" s="24">
        <v>4300</v>
      </c>
      <c r="D521" s="25" t="s">
        <v>128</v>
      </c>
      <c r="E521" s="58">
        <v>721</v>
      </c>
      <c r="F521" s="80">
        <v>387</v>
      </c>
      <c r="G521" s="64">
        <f>F521*100/E521</f>
        <v>53.675450762829406</v>
      </c>
    </row>
    <row r="522" spans="1:7" ht="30">
      <c r="A522" s="24"/>
      <c r="B522" s="24"/>
      <c r="C522" s="24">
        <v>4740</v>
      </c>
      <c r="D522" s="25" t="s">
        <v>210</v>
      </c>
      <c r="E522" s="58">
        <v>50</v>
      </c>
      <c r="F522" s="80"/>
      <c r="G522" s="64">
        <f t="shared" si="8"/>
        <v>0</v>
      </c>
    </row>
    <row r="523" spans="1:7" ht="28.5">
      <c r="A523" s="32">
        <v>754</v>
      </c>
      <c r="B523" s="32"/>
      <c r="C523" s="32"/>
      <c r="D523" s="33" t="s">
        <v>152</v>
      </c>
      <c r="E523" s="48">
        <f>E524</f>
        <v>2500</v>
      </c>
      <c r="F523" s="79"/>
      <c r="G523" s="64">
        <f t="shared" si="8"/>
        <v>0</v>
      </c>
    </row>
    <row r="524" spans="1:7" ht="15">
      <c r="A524" s="11"/>
      <c r="B524" s="24">
        <v>75414</v>
      </c>
      <c r="C524" s="24"/>
      <c r="D524" s="25" t="s">
        <v>37</v>
      </c>
      <c r="E524" s="12">
        <f>E525</f>
        <v>2500</v>
      </c>
      <c r="F524" s="80"/>
      <c r="G524" s="64">
        <f t="shared" si="8"/>
        <v>0</v>
      </c>
    </row>
    <row r="525" spans="1:7" ht="15">
      <c r="A525" s="11"/>
      <c r="B525" s="24"/>
      <c r="C525" s="24">
        <v>4210</v>
      </c>
      <c r="D525" s="25" t="s">
        <v>126</v>
      </c>
      <c r="E525" s="12">
        <v>2500</v>
      </c>
      <c r="F525" s="80"/>
      <c r="G525" s="64">
        <f t="shared" si="8"/>
        <v>0</v>
      </c>
    </row>
    <row r="526" spans="1:7" ht="14.25">
      <c r="A526" s="32">
        <v>852</v>
      </c>
      <c r="B526" s="32"/>
      <c r="C526" s="32"/>
      <c r="D526" s="33" t="s">
        <v>96</v>
      </c>
      <c r="E526" s="48">
        <f>E527+E541+E543</f>
        <v>1597500</v>
      </c>
      <c r="F526" s="79">
        <f>F527+F541+F543</f>
        <v>646295.2899999998</v>
      </c>
      <c r="G526" s="63">
        <f t="shared" si="8"/>
        <v>40.45666917057902</v>
      </c>
    </row>
    <row r="527" spans="1:7" ht="45">
      <c r="A527" s="11"/>
      <c r="B527" s="24">
        <v>85212</v>
      </c>
      <c r="C527" s="24"/>
      <c r="D527" s="25" t="s">
        <v>220</v>
      </c>
      <c r="E527" s="52">
        <f>SUM(E528:E540)</f>
        <v>1567400</v>
      </c>
      <c r="F527" s="77">
        <f>SUM(F528:F540)</f>
        <v>635802.4399999998</v>
      </c>
      <c r="G527" s="64">
        <f t="shared" si="8"/>
        <v>40.5641469950236</v>
      </c>
    </row>
    <row r="528" spans="1:7" ht="15">
      <c r="A528" s="11"/>
      <c r="B528" s="24"/>
      <c r="C528" s="24">
        <v>3110</v>
      </c>
      <c r="D528" s="25" t="s">
        <v>175</v>
      </c>
      <c r="E528" s="12">
        <v>1499843</v>
      </c>
      <c r="F528" s="80">
        <v>609908.6</v>
      </c>
      <c r="G528" s="64">
        <f t="shared" si="8"/>
        <v>40.66482958549661</v>
      </c>
    </row>
    <row r="529" spans="1:7" ht="15">
      <c r="A529" s="11"/>
      <c r="B529" s="11"/>
      <c r="C529" s="24">
        <v>4010</v>
      </c>
      <c r="D529" s="25" t="s">
        <v>135</v>
      </c>
      <c r="E529" s="12">
        <v>19309</v>
      </c>
      <c r="F529" s="38">
        <v>10082.94</v>
      </c>
      <c r="G529" s="64">
        <f t="shared" si="8"/>
        <v>52.2188616707235</v>
      </c>
    </row>
    <row r="530" spans="1:7" ht="15">
      <c r="A530" s="11"/>
      <c r="B530" s="11"/>
      <c r="C530" s="24">
        <v>4110</v>
      </c>
      <c r="D530" s="25" t="s">
        <v>137</v>
      </c>
      <c r="E530" s="12">
        <v>23980</v>
      </c>
      <c r="F530" s="38">
        <v>9182.89</v>
      </c>
      <c r="G530" s="64">
        <f t="shared" si="8"/>
        <v>38.29395329441201</v>
      </c>
    </row>
    <row r="531" spans="1:7" ht="15">
      <c r="A531" s="11"/>
      <c r="B531" s="11"/>
      <c r="C531" s="24">
        <v>4120</v>
      </c>
      <c r="D531" s="25" t="s">
        <v>138</v>
      </c>
      <c r="E531" s="12">
        <v>473</v>
      </c>
      <c r="F531" s="38">
        <v>245.22</v>
      </c>
      <c r="G531" s="64">
        <f t="shared" si="8"/>
        <v>51.84355179704017</v>
      </c>
    </row>
    <row r="532" spans="1:7" ht="15">
      <c r="A532" s="11"/>
      <c r="B532" s="11"/>
      <c r="C532" s="24">
        <v>4210</v>
      </c>
      <c r="D532" s="25" t="s">
        <v>126</v>
      </c>
      <c r="E532" s="12">
        <v>5337</v>
      </c>
      <c r="F532" s="38">
        <v>1502.79</v>
      </c>
      <c r="G532" s="64">
        <f t="shared" si="8"/>
        <v>28.15795390668915</v>
      </c>
    </row>
    <row r="533" spans="1:7" ht="15">
      <c r="A533" s="11"/>
      <c r="B533" s="11"/>
      <c r="C533" s="24">
        <v>4260</v>
      </c>
      <c r="D533" s="25" t="s">
        <v>145</v>
      </c>
      <c r="E533" s="12">
        <v>1000</v>
      </c>
      <c r="F533" s="38">
        <v>983.71</v>
      </c>
      <c r="G533" s="64">
        <f t="shared" si="8"/>
        <v>98.371</v>
      </c>
    </row>
    <row r="534" spans="1:7" ht="15">
      <c r="A534" s="11"/>
      <c r="B534" s="11"/>
      <c r="C534" s="24">
        <v>4300</v>
      </c>
      <c r="D534" s="25" t="s">
        <v>128</v>
      </c>
      <c r="E534" s="12">
        <v>6793</v>
      </c>
      <c r="F534" s="38">
        <v>1548.78</v>
      </c>
      <c r="G534" s="64">
        <f t="shared" si="8"/>
        <v>22.799646695127336</v>
      </c>
    </row>
    <row r="535" spans="1:7" ht="30">
      <c r="A535" s="11"/>
      <c r="B535" s="11"/>
      <c r="C535" s="24">
        <v>4370</v>
      </c>
      <c r="D535" s="25" t="s">
        <v>215</v>
      </c>
      <c r="E535" s="12">
        <v>2500</v>
      </c>
      <c r="F535" s="38">
        <v>733.32</v>
      </c>
      <c r="G535" s="64">
        <f t="shared" si="8"/>
        <v>29.3328</v>
      </c>
    </row>
    <row r="536" spans="1:7" ht="15">
      <c r="A536" s="11"/>
      <c r="B536" s="11"/>
      <c r="C536" s="24">
        <v>4410</v>
      </c>
      <c r="D536" s="25" t="s">
        <v>139</v>
      </c>
      <c r="E536" s="12">
        <v>400</v>
      </c>
      <c r="F536" s="38">
        <v>82.82</v>
      </c>
      <c r="G536" s="64">
        <f t="shared" si="8"/>
        <v>20.705</v>
      </c>
    </row>
    <row r="537" spans="1:7" ht="15.75" customHeight="1">
      <c r="A537" s="11"/>
      <c r="B537" s="11"/>
      <c r="C537" s="24">
        <v>4440</v>
      </c>
      <c r="D537" s="25" t="s">
        <v>140</v>
      </c>
      <c r="E537" s="12">
        <v>805</v>
      </c>
      <c r="F537" s="38">
        <v>804.6</v>
      </c>
      <c r="G537" s="64">
        <f t="shared" si="8"/>
        <v>99.95031055900621</v>
      </c>
    </row>
    <row r="538" spans="1:7" ht="30">
      <c r="A538" s="11"/>
      <c r="B538" s="11"/>
      <c r="C538" s="24">
        <v>4700</v>
      </c>
      <c r="D538" s="25" t="s">
        <v>216</v>
      </c>
      <c r="E538" s="12">
        <v>2060</v>
      </c>
      <c r="F538" s="38">
        <v>190</v>
      </c>
      <c r="G538" s="64">
        <f t="shared" si="8"/>
        <v>9.223300970873787</v>
      </c>
    </row>
    <row r="539" spans="1:7" ht="30">
      <c r="A539" s="11"/>
      <c r="B539" s="11"/>
      <c r="C539" s="24">
        <v>4740</v>
      </c>
      <c r="D539" s="25" t="s">
        <v>210</v>
      </c>
      <c r="E539" s="12">
        <v>3500</v>
      </c>
      <c r="F539" s="38">
        <v>191.51</v>
      </c>
      <c r="G539" s="64">
        <f t="shared" si="8"/>
        <v>5.4717142857142855</v>
      </c>
    </row>
    <row r="540" spans="1:7" ht="30">
      <c r="A540" s="11"/>
      <c r="B540" s="11"/>
      <c r="C540" s="24">
        <v>4750</v>
      </c>
      <c r="D540" s="25" t="s">
        <v>217</v>
      </c>
      <c r="E540" s="52">
        <v>1400</v>
      </c>
      <c r="F540" s="38">
        <v>345.26</v>
      </c>
      <c r="G540" s="64">
        <f t="shared" si="8"/>
        <v>24.661428571428573</v>
      </c>
    </row>
    <row r="541" spans="1:7" ht="46.5" customHeight="1">
      <c r="A541" s="11"/>
      <c r="B541" s="24">
        <v>85213</v>
      </c>
      <c r="C541" s="24"/>
      <c r="D541" s="25" t="s">
        <v>97</v>
      </c>
      <c r="E541" s="52">
        <f>E542</f>
        <v>7300</v>
      </c>
      <c r="F541" s="38">
        <f>F542</f>
        <v>1298.85</v>
      </c>
      <c r="G541" s="64">
        <f t="shared" si="8"/>
        <v>17.792465753424654</v>
      </c>
    </row>
    <row r="542" spans="1:7" ht="15">
      <c r="A542" s="11"/>
      <c r="B542" s="24"/>
      <c r="C542" s="24">
        <v>4130</v>
      </c>
      <c r="D542" s="25" t="s">
        <v>176</v>
      </c>
      <c r="E542" s="12">
        <v>7300</v>
      </c>
      <c r="F542" s="38">
        <v>1298.85</v>
      </c>
      <c r="G542" s="64">
        <f t="shared" si="8"/>
        <v>17.792465753424654</v>
      </c>
    </row>
    <row r="543" spans="1:7" ht="30">
      <c r="A543" s="11"/>
      <c r="B543" s="24">
        <v>85214</v>
      </c>
      <c r="C543" s="24"/>
      <c r="D543" s="8" t="s">
        <v>98</v>
      </c>
      <c r="E543" s="12">
        <f>E544</f>
        <v>22800</v>
      </c>
      <c r="F543" s="80">
        <f>F544</f>
        <v>9194</v>
      </c>
      <c r="G543" s="64">
        <f t="shared" si="8"/>
        <v>40.324561403508774</v>
      </c>
    </row>
    <row r="544" spans="1:7" ht="15">
      <c r="A544" s="11"/>
      <c r="B544" s="11"/>
      <c r="C544" s="24">
        <v>3110</v>
      </c>
      <c r="D544" s="25" t="s">
        <v>175</v>
      </c>
      <c r="E544" s="12">
        <v>22800</v>
      </c>
      <c r="F544" s="80">
        <v>9194</v>
      </c>
      <c r="G544" s="64">
        <f t="shared" si="8"/>
        <v>40.324561403508774</v>
      </c>
    </row>
    <row r="545" spans="1:7" ht="14.25">
      <c r="A545" s="11"/>
      <c r="B545" s="11"/>
      <c r="C545" s="11"/>
      <c r="D545" s="82" t="s">
        <v>194</v>
      </c>
      <c r="E545" s="83">
        <f>E502+E512+E519+E523+E526</f>
        <v>1721171</v>
      </c>
      <c r="F545" s="84">
        <f>F502+F512+F519+F523+F526</f>
        <v>748253.1899999998</v>
      </c>
      <c r="G545" s="63">
        <f t="shared" si="8"/>
        <v>43.47349507980322</v>
      </c>
    </row>
    <row r="547" ht="12.75">
      <c r="A547" t="s">
        <v>229</v>
      </c>
    </row>
  </sheetData>
  <mergeCells count="3">
    <mergeCell ref="D483:G483"/>
    <mergeCell ref="A483:C483"/>
    <mergeCell ref="A479:G479"/>
  </mergeCells>
  <printOptions/>
  <pageMargins left="0.62" right="0.25" top="0.59" bottom="0.79" header="0.5" footer="0.5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U.G. KLESZCZEWO</dc:creator>
  <cp:keywords/>
  <dc:description/>
  <cp:lastModifiedBy>U.G. Kleszczewo</cp:lastModifiedBy>
  <cp:lastPrinted>2007-08-09T11:47:05Z</cp:lastPrinted>
  <dcterms:created xsi:type="dcterms:W3CDTF">2006-07-11T06:13:34Z</dcterms:created>
  <dcterms:modified xsi:type="dcterms:W3CDTF">2007-08-21T08:17:52Z</dcterms:modified>
  <cp:category/>
  <cp:version/>
  <cp:contentType/>
  <cp:contentStatus/>
</cp:coreProperties>
</file>