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Dochody" sheetId="1" r:id="rId1"/>
    <sheet name="Wydatki" sheetId="2" r:id="rId2"/>
    <sheet name="29.III" sheetId="3" r:id="rId3"/>
    <sheet name="zlecone" sheetId="4" r:id="rId4"/>
  </sheets>
  <definedNames/>
  <calcPr fullCalcOnLoad="1"/>
</workbook>
</file>

<file path=xl/sharedStrings.xml><?xml version="1.0" encoding="utf-8"?>
<sst xmlns="http://schemas.openxmlformats.org/spreadsheetml/2006/main" count="1311" uniqueCount="290">
  <si>
    <t xml:space="preserve">                                                     Załącznik nr 1</t>
  </si>
  <si>
    <t>Dział</t>
  </si>
  <si>
    <t>Roz-dział</t>
  </si>
  <si>
    <t>Paragraf</t>
  </si>
  <si>
    <t>Nazwa</t>
  </si>
  <si>
    <t>010</t>
  </si>
  <si>
    <t>Rolnictwo i łowiectwo</t>
  </si>
  <si>
    <t>01010</t>
  </si>
  <si>
    <t>Infrastruktura wodociągowa i sanitacyjna wsi</t>
  </si>
  <si>
    <t>6290</t>
  </si>
  <si>
    <t>Środki na dofinansowanie własnych inwestycji gmin (związku gmin), powiatów (związków powiatów0, samorządów województw, pozyskane z innych zródeł</t>
  </si>
  <si>
    <t>6291</t>
  </si>
  <si>
    <t>Środki na dofinansowaniw własnych inwestycji gmin (związków gmin), powiatów (związków powiatów), samorządów województw, pozyskane z innych źródeł. Finansowanie programów ze środków bezzwtotnych pochodzących z Unii Europejskiej</t>
  </si>
  <si>
    <t>020</t>
  </si>
  <si>
    <t>Leśnictwo</t>
  </si>
  <si>
    <t>02095</t>
  </si>
  <si>
    <t>Pozostała działalność</t>
  </si>
  <si>
    <t>0750</t>
  </si>
  <si>
    <t>Dochody z najmu i dzierżawy składników majątkowych Skarbu Państwa,  jednostek samorządu terytorialnego  lub innych jednostek zaliczanych do sektora finansów  publicznych oraz innych umów o podobnym charakterze</t>
  </si>
  <si>
    <t>Transport i łączność</t>
  </si>
  <si>
    <t>Drogi publiczne gminne</t>
  </si>
  <si>
    <t>0690</t>
  </si>
  <si>
    <t>Wpływy z różnych opłat</t>
  </si>
  <si>
    <t>0970</t>
  </si>
  <si>
    <t>6298</t>
  </si>
  <si>
    <t xml:space="preserve">Środki na dofinansowaniw własnych inwestycji gmin, powiatów,samorządów województw , pozyskane z innych źródeł.Finansowanie programów i projektów ze środków funduszy strukturalnych, Funduszy Spójności oraz Sekcji Gwarancji Europejskiego Funduszu Orientacji i Gwarancji Rolnej </t>
  </si>
  <si>
    <t>6300</t>
  </si>
  <si>
    <t>Wpływy z tytułu pomocy finansowej udzielonej między jednostkami samorządu terytorialnego na dofinansowanie własnych zadań inwestycyjnych i zakupów inwestycyjnych</t>
  </si>
  <si>
    <t>6339</t>
  </si>
  <si>
    <t>Dotacje celowe otrzymane z budżetu państwa na realizację inwestycji i zakupów inwestycyjnych własnych gmin.  Współfinansowanie programów i projektów realizowanych z funduszy strukturalnych, Funduszy Spólności oraz  zSekcji  Gwarancji Europejskiegi Funduszu Orientacji I Gwarancji Rolnej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</si>
  <si>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</si>
  <si>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</si>
  <si>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</si>
  <si>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</si>
  <si>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</si>
  <si>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</si>
  <si>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</si>
  <si>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</si>
  <si>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</si>
  <si>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</si>
  <si>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Administracja publiczna</t>
  </si>
  <si>
    <t>Urzędy wojewódzkie</t>
  </si>
  <si>
    <t>2010</t>
  </si>
  <si>
    <t>Dotacje celowe otrzymane z budżetu państwa na realizację zadań bieżących z zakresu administracji rządowej 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</si>
  <si>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</si>
  <si>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</si>
  <si>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 xml:space="preserve">Urzędy gmin </t>
  </si>
  <si>
    <t>0830</t>
  </si>
  <si>
    <t>Wpływy z usług</t>
  </si>
  <si>
    <t>Urzędy naczelnych organów władzy państwowej, kontroli i ochrony prawa oraz sądownictwa</t>
  </si>
  <si>
    <t>Urzędy naczelnych organów władzy państwowej, kontroli i ochrony prawa</t>
  </si>
  <si>
    <t>75107</t>
  </si>
  <si>
    <t>75108</t>
  </si>
  <si>
    <t>Wybory do Sejmu i Senatu</t>
  </si>
  <si>
    <t>Bezpieczeństwo publiczne i ochrona przeciwpożarowa</t>
  </si>
  <si>
    <t>Obrona cywilna</t>
  </si>
  <si>
    <t>Dotacje celowe otrzymane z budżetu państwa na realizację zadań bieżących z zakresu administracji rządowej oraz innych zadań zleconych gminie (związkom gmin) ustawami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</si>
  <si>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</si>
  <si>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</si>
  <si>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</si>
  <si>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</si>
  <si>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</si>
  <si>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</si>
  <si>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</si>
  <si>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</si>
  <si>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</si>
  <si>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</si>
  <si>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</si>
  <si>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</si>
  <si>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</si>
  <si>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</si>
  <si>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</si>
  <si>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</si>
  <si>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</si>
  <si>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0590</t>
  </si>
  <si>
    <t>Wpływy z opłat za koncesje i licencje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</si>
  <si>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</si>
  <si>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</si>
  <si>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</si>
  <si>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</si>
  <si>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</si>
  <si>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</si>
  <si>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</si>
  <si>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</si>
  <si>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</si>
  <si>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</si>
  <si>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</si>
  <si>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</si>
  <si>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</si>
  <si>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</si>
  <si>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</si>
  <si>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opałat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</si>
  <si>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</si>
  <si>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</si>
  <si>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</si>
  <si>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</si>
  <si>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</si>
  <si>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</si>
  <si>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</si>
  <si>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</si>
  <si>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</si>
  <si>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</si>
  <si>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</si>
  <si>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Wpływy z różnych dochodów</t>
  </si>
  <si>
    <t>Część równoważąca subwencji ogólnej dla gmin</t>
  </si>
  <si>
    <t>Oświata i wychowanie</t>
  </si>
  <si>
    <t>Szkoły podstawowe</t>
  </si>
  <si>
    <t>2030</t>
  </si>
  <si>
    <t>Dotacje celowe otrzymane z budżetu państwa na realizację własnych zadań bieżących gmin (związkom gmin)</t>
  </si>
  <si>
    <t>2033</t>
  </si>
  <si>
    <t>Dotacje celowe otrzymane z budżetu państwa na realizację własnych zadań bieżących gmin (związkom gmin)Finansowanie z pożyczek i kredytów zagranicznych</t>
  </si>
  <si>
    <t>Przedszkola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</si>
  <si>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</si>
  <si>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</si>
  <si>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</si>
  <si>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Ośrodki pomocy społecznej</t>
  </si>
  <si>
    <t xml:space="preserve">Dotacje celowe otrzymane z budżetu państwa na realizację własnych zadań bieżących gmin (związkom gmin)  </t>
  </si>
  <si>
    <t>Edukacyjna opieka wychowawcza</t>
  </si>
  <si>
    <t>Pomoc materialna dla uczniów</t>
  </si>
  <si>
    <t>Gospodarka komunalna i ochrona środowiska</t>
  </si>
  <si>
    <t>Wpływy i wydatki związane z gromadzeniem środków z opłat produktowych</t>
  </si>
  <si>
    <t>0400</t>
  </si>
  <si>
    <t>Wpływy z opłaty produktowej</t>
  </si>
  <si>
    <t>2440</t>
  </si>
  <si>
    <t>Dotacje otrzymane z funduszy celowych na realizację zadań bieżących jednostek sektora finansów publicznych</t>
  </si>
  <si>
    <t>Kultura fizyczna i sport</t>
  </si>
  <si>
    <t>Obiekty sportowe</t>
  </si>
  <si>
    <t xml:space="preserve"> Środki na dofinansowanie własnych inwestycji gmin (związków gmin), powiatów (związków powiatów), samorządów województw , pozyskane z innych źródeł</t>
  </si>
  <si>
    <t>Razem:</t>
  </si>
  <si>
    <t>Infrastruktura  wodociągowa i sanitacyjna wsi</t>
  </si>
  <si>
    <t>Wydatki inwestycyjne jednostek budżetowych</t>
  </si>
  <si>
    <t>Wydatki inwestycyjne jednostek budżetowych.  Współfinansowanie programów realizowanych ze środków bezzwrotnych pochodących z Unii Europejskiej</t>
  </si>
  <si>
    <t>Wydatki inwestycyjne jednostek budżetowych.  Finansowanie programów ze środków  bezzwrotnych pochodących z Unii Europejskiej</t>
  </si>
  <si>
    <t>Izby rolnicze</t>
  </si>
  <si>
    <t>Wpłaty gmin na rzecz izb  rolniczych  w wysokości  2% uzyskanych wpływów z podatku rolnego</t>
  </si>
  <si>
    <t>Drogi publiczne wojewódzkie</t>
  </si>
  <si>
    <t>Wydatki na pomoc finansową udzielaną między jednostkami samorządu terytorialnego na dofinansowanie własnych zadań inwestycyjnych  i zakupów inwestycyjnych</t>
  </si>
  <si>
    <t>Drogi publiczne powiatowe</t>
  </si>
  <si>
    <t>Zakup materiałów i wyposażenia</t>
  </si>
  <si>
    <t>Zakup usług remontowych</t>
  </si>
  <si>
    <t>Zakup usług pozostałych</t>
  </si>
  <si>
    <t xml:space="preserve">Wydatki inwestycyjne jednostek budżetowych   </t>
  </si>
  <si>
    <t xml:space="preserve">Wydatki inwestycyjne jednostek budżetowych. Finansowanie programów i projektów ze środków funduszy strukturalnych, Funduszy Spójności oraz Sekcji Gwarancji Europejskiego Funduszu Orientacji i Gwarancji Rolnej </t>
  </si>
  <si>
    <t xml:space="preserve">Wydatki inwestycyjne jednostek budżetowych Współfinansowanie programów i projektów realizowanych ze środków z funduszy strukturalnych, Funduszy Spójności oraz z Sekcji Gwarancji Europejskiego funduszu Orientacji i Gwarancji Rolnej </t>
  </si>
  <si>
    <t>Turystyka</t>
  </si>
  <si>
    <t>Różne jednostki obsługi gospodarki mieszkaniowej</t>
  </si>
  <si>
    <t>Różne opłaty i składki</t>
  </si>
  <si>
    <t>Działalność usługowa</t>
  </si>
  <si>
    <t>Plan zagospodarowania przestrzennego</t>
  </si>
  <si>
    <t>Zakup usug pozostaych</t>
  </si>
  <si>
    <t>Opracowania geodezyjne i kartograficzne</t>
  </si>
  <si>
    <t>Wynagrodzenia osobowe pracowników</t>
  </si>
  <si>
    <t>Dodatkowe wynagrodzenie roczne</t>
  </si>
  <si>
    <t>Składki na ubezpieczenia społeczne</t>
  </si>
  <si>
    <t>Składki na Fundusz Pracy</t>
  </si>
  <si>
    <t>Podróże służbowe krajowe</t>
  </si>
  <si>
    <t>Odpisy na zakładowy fundusz świadczeń socjalnych</t>
  </si>
  <si>
    <t xml:space="preserve">Rady gmin </t>
  </si>
  <si>
    <t>Różne wydatki na rzecz osób fizycznych</t>
  </si>
  <si>
    <t>Wydatki osobowe nie zaliczone do wynagrodzeń</t>
  </si>
  <si>
    <t>Wynagrodzenia bezosobowe</t>
  </si>
  <si>
    <t>Zakup energii</t>
  </si>
  <si>
    <t>Zakup usług zdrowotnych</t>
  </si>
  <si>
    <t>Zakup usług dostępu do sieci Internet</t>
  </si>
  <si>
    <t>Podróże służbowe zagraniczne</t>
  </si>
  <si>
    <t>Wydatki na zakupy inwestycyjne jednostek budżetowych</t>
  </si>
  <si>
    <t>Promocja jednostek samorządu terytorialnego</t>
  </si>
  <si>
    <t>Urzędy naczelnych organów władzy państwowej,  kontroli i ochrony prawa</t>
  </si>
  <si>
    <t>Bezpieczeństwo  publiczne  i  ochrona   przeciwpożarowa</t>
  </si>
  <si>
    <t>Ochotnicze straże pożarne</t>
  </si>
  <si>
    <t>Pobór podatków, opłat i niepodatkowych należności  budżetowych</t>
  </si>
  <si>
    <t>Wynagrodzenia agencyjno-prowizyjne</t>
  </si>
  <si>
    <t>Obsługa długu publicznego</t>
  </si>
  <si>
    <t>Obsługa papierów wartościowych, kredytów i pożyczek jednostek samorządu terytorialnego</t>
  </si>
  <si>
    <t>Rozliczenia z bankami związane z obsługą gługu publicznego</t>
  </si>
  <si>
    <t>Odsetki i dyskonto od krajowych skarbowych papierów wartościowych oraz od krajowych pożyczek i kredytów</t>
  </si>
  <si>
    <t>Rezerwy ogólne i celowe</t>
  </si>
  <si>
    <t>Rezerwy</t>
  </si>
  <si>
    <t>Dotacja celowa z budżetu na finansowanie lub dofinansowanie zadań zleconych do realizacji stowarzyszeniom</t>
  </si>
  <si>
    <t>Stypendia dla uczniów</t>
  </si>
  <si>
    <t>Inne formy pomocy dla uczniów</t>
  </si>
  <si>
    <t xml:space="preserve">Wpłaty na Państwowy Fundusz Rehabilitacji Osób Niepełnosprawnych </t>
  </si>
  <si>
    <t>Zakup pomocy naukowych, dydaktycznych i książek</t>
  </si>
  <si>
    <t>Zakup usług remontowych  Współfinansowanie kredytów i pożyczek zagranicznych</t>
  </si>
  <si>
    <t xml:space="preserve">Wydatki inwestycyjne jednostek budżetowych.  </t>
  </si>
  <si>
    <t>Zakup środków żywności</t>
  </si>
  <si>
    <t>Gimnazja</t>
  </si>
  <si>
    <t>Dowożenie uczniów do szkół</t>
  </si>
  <si>
    <t>Dokształcanie i doskonalenie nauczycieli</t>
  </si>
  <si>
    <t>Ochrona zdrowia</t>
  </si>
  <si>
    <t>Przeciwdziałanie alkoholizmowi</t>
  </si>
  <si>
    <t>Dotacja celowa z budżetu na finansowanie lub dofinansowanie zadań zleconych do realizacji pozostałym jednostkom niezaliczanym do sektora finansów publicznych</t>
  </si>
  <si>
    <t xml:space="preserve">Zakup usług remontowych </t>
  </si>
  <si>
    <t>Świadczenia rodzinne oraz składki na ubezpieczenia emerytalne i rentowe  z ubezpieczenia społecznego</t>
  </si>
  <si>
    <t>Świadczenia społeczne</t>
  </si>
  <si>
    <t>Składki na ubezpieczenie zdrowotne</t>
  </si>
  <si>
    <t>Dodatki mieszkaniowe</t>
  </si>
  <si>
    <t>Usługi opiekuńcze i specjalistyczne usługi opiekuńcze</t>
  </si>
  <si>
    <t xml:space="preserve">Świadczenia społeczne </t>
  </si>
  <si>
    <t>Świetlice szkolne</t>
  </si>
  <si>
    <t>Gospodarka ściekowa i ochrona wód</t>
  </si>
  <si>
    <t>Oczyszczanie miast i wsi</t>
  </si>
  <si>
    <t>Utrzymanie zieleni w miastach i gminach</t>
  </si>
  <si>
    <t>Schroniska dla zwierząt</t>
  </si>
  <si>
    <t xml:space="preserve">Wydatki na pomoc finansową udzielaną między jednostkami samorządu terytorialnego na dofinansowanie własnych zadań inwestycyjnych i zakupów inwestycyjnych  </t>
  </si>
  <si>
    <t>Oświetlenie ulic, placów i dróg</t>
  </si>
  <si>
    <t>Zakłady gospodarki komunalnej</t>
  </si>
  <si>
    <t xml:space="preserve">Dotacja przedmiotowa z budżetu dla zakładu budżetowego </t>
  </si>
  <si>
    <t>Dotacje celowe z budżetu na finansowanie lub dofinansowanie kosztów realizacji inwestycji i zakupów inwestycyjnych zakładów budżetowych</t>
  </si>
  <si>
    <t>Kultura i ochrona dziedzictwa narodowego</t>
  </si>
  <si>
    <t>Pozostałe instytucje kultury</t>
  </si>
  <si>
    <t>Dotacja podmiotowa z budżetu dla samorządowej instytucji kultury</t>
  </si>
  <si>
    <t>Biblioteki</t>
  </si>
  <si>
    <t>Ochrona zabytków i opieka nad zabytkami</t>
  </si>
  <si>
    <t>Dotacja podmiotowa z budżetu dla jednostek niezaliczanych do sektora finansów publicznych</t>
  </si>
  <si>
    <t>Dotacje celowe z budżetu na finansowanie lub dofinansowanie  zadań zleconych do realizacji pozostałym jednostkom niezaliczanym do sektora finansów publicznych</t>
  </si>
  <si>
    <t>Razem wydatki:</t>
  </si>
  <si>
    <t>Roz- dział</t>
  </si>
  <si>
    <t>01030</t>
  </si>
  <si>
    <t>Para- graf</t>
  </si>
  <si>
    <t>Plan na    2005r.</t>
  </si>
  <si>
    <t>Pozostala działalnosc</t>
  </si>
  <si>
    <t>Dynamika</t>
  </si>
  <si>
    <t>ogółem</t>
  </si>
  <si>
    <r>
      <t xml:space="preserve">Odpisy na zakładowy fundusz świadczeń </t>
    </r>
    <r>
      <rPr>
        <sz val="10"/>
        <rFont val="Times New Roman CE"/>
        <family val="0"/>
      </rPr>
      <t>socjalnych</t>
    </r>
  </si>
  <si>
    <t>Urzędu naczelnych organów władzy państwowej, kontroli i ochrony prawa</t>
  </si>
  <si>
    <t>3110</t>
  </si>
  <si>
    <t>4010</t>
  </si>
  <si>
    <t>4110</t>
  </si>
  <si>
    <t>4120</t>
  </si>
  <si>
    <t>4210</t>
  </si>
  <si>
    <t>4260</t>
  </si>
  <si>
    <t>4300</t>
  </si>
  <si>
    <t>4130</t>
  </si>
  <si>
    <t>Razem</t>
  </si>
  <si>
    <t>Wybory Prezydenta Rzeczypospolitej Polskiej</t>
  </si>
  <si>
    <t xml:space="preserve">Zasiłki i pomoc w naturze oraz składki na ubezpieczenia emerytalne i rentowe </t>
  </si>
  <si>
    <t>Zasiłki i pomoc w naturze oraz składki na ubezpieczenia emerytalne i rentowe</t>
  </si>
  <si>
    <t>73.500 przed zwiększeniami x1,50%= 74 610</t>
  </si>
  <si>
    <t>Dotacja podmiotowa z budżetu dla niepublicznej jednostki systemu oświaty</t>
  </si>
  <si>
    <t>Para-graf</t>
  </si>
  <si>
    <t xml:space="preserve">                                                    Rady Gminy w Kleszczewie</t>
  </si>
  <si>
    <t xml:space="preserve">                                                     z dnia 15 grudnia 2005r.</t>
  </si>
  <si>
    <t xml:space="preserve"> Plan dochodów na 2006r.</t>
  </si>
  <si>
    <t>Plan</t>
  </si>
  <si>
    <t xml:space="preserve">                                                    Przewodnicząca Rady Gminy</t>
  </si>
  <si>
    <t xml:space="preserve">                                                           mgr Ewa Lesińska</t>
  </si>
  <si>
    <t xml:space="preserve">     Plan wydatków na 2006r.</t>
  </si>
  <si>
    <t xml:space="preserve">Plan </t>
  </si>
  <si>
    <t xml:space="preserve">                                                     Załącznik nr 3</t>
  </si>
  <si>
    <t xml:space="preserve">                                                     Załącznik nr 2</t>
  </si>
  <si>
    <t xml:space="preserve">                                                     Załącznik nr 4</t>
  </si>
  <si>
    <t xml:space="preserve">                                                                 mgr Ewa Lesińska</t>
  </si>
  <si>
    <t xml:space="preserve">                                                          Przewodnicząca Rady Gminy</t>
  </si>
  <si>
    <t>Plan wydatków na zadania zlecone z zakresu administracji rządowej i innych zadań zleconych gminie ustawami na 2006r.</t>
  </si>
  <si>
    <t xml:space="preserve">                                                     do Uchwały Nr XL/198/2005</t>
  </si>
  <si>
    <r>
      <t xml:space="preserve">Odsetki i dyskonto od krajowych skarbowych papierów wartościowych oraz od krajowych pożyczek i kredytów. </t>
    </r>
    <r>
      <rPr>
        <sz val="9"/>
        <rFont val="Times New Roman"/>
        <family val="1"/>
      </rPr>
      <t>Współfinansowanie programów i projektów realizowanych ze środków z funduszy strukturalnych, Funduszy Spójności oraz z Selcji Gwarancji Europejskiego Funduszu Orientacji i Gwarancji Rolnej.</t>
    </r>
  </si>
  <si>
    <t>Zmiana planu</t>
  </si>
  <si>
    <t>Plan po zmianie</t>
  </si>
  <si>
    <t>j</t>
  </si>
  <si>
    <t xml:space="preserve">Wydatki inwestycyjne jednostek budżetowych Współfinansowanie programów i projektów realizowanych ze środków z funduszy strukturalnych, Funduszy Spójności oraz z Sekcji Gwarancji Europejskiego Funduszu Orientacji i Gwarancji Rolnej </t>
  </si>
  <si>
    <t>Przedszkola specjalne</t>
  </si>
  <si>
    <t>Dotacja celowa przekazana gminie na zadania bieżące realizowane na podstawie porozumień (umów) między jednostkami samorządu terytorialnego</t>
  </si>
  <si>
    <t>2370</t>
  </si>
  <si>
    <t>Wpływy do budżetu nadwyżki środków obrotowych zakładu budżetowego</t>
  </si>
  <si>
    <t>2310</t>
  </si>
  <si>
    <t>Dotacje celowe otrzymane z gmin na zadania bieżące realizowane na podstawie porozumień (umów) miedzy jednostkami samorządu terytorialnego</t>
  </si>
  <si>
    <t>Domy pomocy społecznej</t>
  </si>
  <si>
    <t xml:space="preserve">                                                     do Uchwały Nr XLIV/217/2006</t>
  </si>
  <si>
    <t xml:space="preserve">                                                     z dnia 29 marca 2006r.</t>
  </si>
  <si>
    <t xml:space="preserve"> Zmiana plan dochodów na 2006r.</t>
  </si>
  <si>
    <t>(Zmiana do załącznika Nr 1 Uchwały Nr XL/198/2005 Rady Gminy  w Kleszczewie z dnia 15 grudnia 2005r.)</t>
  </si>
  <si>
    <t>(Zmiana do załącznika Nr 3 Uchwały Nr XL/198/2005 Rady Gminy  w Kleszczewie z dnia 15 grudnia 2005r.)</t>
  </si>
  <si>
    <t xml:space="preserve">                      Zmiana  planu  wydatków na 2006r.</t>
  </si>
  <si>
    <t>Zmiana planu  dotacji i wydatków na zadania zlecone z zakresu administracji rządowej i innych zadań zleconych gminie ustawami na 2006r.</t>
  </si>
  <si>
    <t xml:space="preserve">                                                     z dnia 29 marca 2006r. </t>
  </si>
  <si>
    <t>Dochody</t>
  </si>
  <si>
    <t>Wydatki</t>
  </si>
  <si>
    <t xml:space="preserve">                                                     do Uchwały Nr XLIV/218/2006</t>
  </si>
  <si>
    <t>Zmiana planu  dotacji na zadania zlecone z zakresu administracji rządowej i innych zadań zleconych gminie ustawami na 2006r.</t>
  </si>
  <si>
    <t xml:space="preserve">          (Zmiana do załącznika Nr 2 Uchwały Nr XL/198/2005 Rady Gminy  w Kleszczewie z dnia 15 grudnia 2005r.)</t>
  </si>
  <si>
    <t xml:space="preserve">               (Zmiana do załącznika Nr 4 Uchwały Nr XL/198/2005 Rady Gminy  w Kleszczewie z dnia 15 grudnia 2005r.)</t>
  </si>
  <si>
    <t xml:space="preserve">                                                                          Załącznik nr 3</t>
  </si>
  <si>
    <t xml:space="preserve">                                                                         do Uchwały Nr XLIV/218/2006</t>
  </si>
  <si>
    <t xml:space="preserve">                                                                         Rady Gminy w Kleszczewie</t>
  </si>
  <si>
    <t xml:space="preserve">                                                     Rady Gminy w Kleszczewie</t>
  </si>
  <si>
    <t xml:space="preserve">                                                                         z dnia 29 marca 2006r.</t>
  </si>
  <si>
    <t>Zmiana planu   wydatków na zadania zlecone z zakresu administracji rządowej i innych zadań zleconych gminie ustawami na 2006r.</t>
  </si>
  <si>
    <t>Para graf</t>
  </si>
  <si>
    <t>Zmiana planu 29.III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</si>
</sst>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22">
    <font>
      <sz val="10"/>
      <name val="Arial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Arial CE"/>
      <family val="2"/>
    </font>
    <font>
      <b/>
      <sz val="9"/>
      <name val="Times New Roman CE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 CE"/>
      <family val="1"/>
    </font>
    <font>
      <sz val="11"/>
      <name val="Arial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0"/>
    </font>
    <font>
      <b/>
      <sz val="10"/>
      <name val="Times New Roman CE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15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12" fillId="0" borderId="1" xfId="0" applyFont="1" applyBorder="1" applyAlignment="1">
      <alignment/>
    </xf>
    <xf numFmtId="49" fontId="12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/>
    </xf>
    <xf numFmtId="49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49" fontId="14" fillId="0" borderId="2" xfId="0" applyNumberFormat="1" applyFont="1" applyBorder="1" applyAlignment="1">
      <alignment vertical="top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2" fontId="16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3" fillId="0" borderId="1" xfId="0" applyFont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49" fontId="12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horizontal="right"/>
    </xf>
    <xf numFmtId="4" fontId="16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/>
    </xf>
    <xf numFmtId="2" fontId="12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 horizontal="right" vertical="top"/>
    </xf>
    <xf numFmtId="49" fontId="14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/>
    </xf>
    <xf numFmtId="49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vertical="top"/>
    </xf>
    <xf numFmtId="49" fontId="16" fillId="0" borderId="1" xfId="0" applyNumberFormat="1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11" fillId="0" borderId="0" xfId="0" applyFont="1" applyAlignment="1">
      <alignment vertical="top"/>
    </xf>
    <xf numFmtId="0" fontId="15" fillId="0" borderId="1" xfId="0" applyFont="1" applyBorder="1" applyAlignment="1">
      <alignment horizontal="center" vertical="top"/>
    </xf>
    <xf numFmtId="3" fontId="16" fillId="0" borderId="1" xfId="0" applyNumberFormat="1" applyFont="1" applyBorder="1" applyAlignment="1">
      <alignment vertical="top"/>
    </xf>
    <xf numFmtId="3" fontId="14" fillId="0" borderId="1" xfId="0" applyNumberFormat="1" applyFont="1" applyBorder="1" applyAlignment="1">
      <alignment horizontal="right" vertical="top"/>
    </xf>
    <xf numFmtId="3" fontId="12" fillId="0" borderId="1" xfId="0" applyNumberFormat="1" applyFont="1" applyBorder="1" applyAlignment="1">
      <alignment horizontal="right" vertical="top"/>
    </xf>
    <xf numFmtId="3" fontId="14" fillId="0" borderId="1" xfId="0" applyNumberFormat="1" applyFont="1" applyBorder="1" applyAlignment="1">
      <alignment horizontal="right" vertical="top"/>
    </xf>
    <xf numFmtId="3" fontId="15" fillId="0" borderId="1" xfId="0" applyNumberFormat="1" applyFont="1" applyBorder="1" applyAlignment="1">
      <alignment vertical="top"/>
    </xf>
    <xf numFmtId="3" fontId="16" fillId="0" borderId="3" xfId="0" applyNumberFormat="1" applyFont="1" applyFill="1" applyBorder="1" applyAlignment="1">
      <alignment vertical="top"/>
    </xf>
    <xf numFmtId="3" fontId="19" fillId="0" borderId="1" xfId="0" applyNumberFormat="1" applyFont="1" applyBorder="1" applyAlignment="1">
      <alignment vertical="top"/>
    </xf>
    <xf numFmtId="3" fontId="16" fillId="0" borderId="1" xfId="0" applyNumberFormat="1" applyFont="1" applyFill="1" applyBorder="1" applyAlignment="1">
      <alignment vertical="top"/>
    </xf>
    <xf numFmtId="3" fontId="18" fillId="0" borderId="1" xfId="0" applyNumberFormat="1" applyFont="1" applyBorder="1" applyAlignment="1">
      <alignment horizontal="right" vertical="top"/>
    </xf>
    <xf numFmtId="0" fontId="10" fillId="0" borderId="0" xfId="0" applyFont="1" applyAlignment="1">
      <alignment/>
    </xf>
    <xf numFmtId="3" fontId="15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7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top"/>
    </xf>
    <xf numFmtId="3" fontId="6" fillId="0" borderId="1" xfId="15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3" fontId="0" fillId="0" borderId="1" xfId="0" applyNumberFormat="1" applyBorder="1" applyAlignment="1">
      <alignment vertical="top"/>
    </xf>
    <xf numFmtId="3" fontId="9" fillId="0" borderId="1" xfId="0" applyNumberFormat="1" applyFont="1" applyBorder="1" applyAlignment="1">
      <alignment vertical="top"/>
    </xf>
    <xf numFmtId="3" fontId="12" fillId="0" borderId="2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top"/>
    </xf>
    <xf numFmtId="3" fontId="16" fillId="0" borderId="2" xfId="0" applyNumberFormat="1" applyFont="1" applyBorder="1" applyAlignment="1">
      <alignment/>
    </xf>
    <xf numFmtId="3" fontId="15" fillId="0" borderId="2" xfId="0" applyNumberFormat="1" applyFont="1" applyBorder="1" applyAlignment="1">
      <alignment vertical="top"/>
    </xf>
    <xf numFmtId="3" fontId="12" fillId="0" borderId="2" xfId="0" applyNumberFormat="1" applyFont="1" applyBorder="1" applyAlignment="1">
      <alignment horizontal="right"/>
    </xf>
    <xf numFmtId="3" fontId="16" fillId="0" borderId="2" xfId="0" applyNumberFormat="1" applyFont="1" applyBorder="1" applyAlignment="1">
      <alignment vertical="top"/>
    </xf>
    <xf numFmtId="3" fontId="16" fillId="0" borderId="2" xfId="0" applyNumberFormat="1" applyFont="1" applyBorder="1" applyAlignment="1">
      <alignment vertical="center"/>
    </xf>
    <xf numFmtId="3" fontId="0" fillId="0" borderId="1" xfId="0" applyNumberFormat="1" applyBorder="1" applyAlignment="1">
      <alignment/>
    </xf>
    <xf numFmtId="3" fontId="14" fillId="0" borderId="2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5" fillId="0" borderId="1" xfId="0" applyFont="1" applyBorder="1" applyAlignment="1">
      <alignment wrapText="1"/>
    </xf>
    <xf numFmtId="3" fontId="13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Border="1" applyAlignment="1">
      <alignment vertical="top"/>
    </xf>
    <xf numFmtId="3" fontId="16" fillId="0" borderId="1" xfId="0" applyNumberFormat="1" applyFont="1" applyBorder="1" applyAlignment="1" quotePrefix="1">
      <alignment vertical="top"/>
    </xf>
    <xf numFmtId="3" fontId="15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3" fontId="14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2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3" fontId="15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 quotePrefix="1">
      <alignment vertic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4" xfId="0" applyFont="1" applyFill="1" applyBorder="1" applyAlignment="1">
      <alignment vertical="top" wrapText="1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6"/>
  <sheetViews>
    <sheetView workbookViewId="0" topLeftCell="A127">
      <selection activeCell="F14" sqref="F14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6.421875" style="0" customWidth="1"/>
    <col min="4" max="4" width="41.8515625" style="0" customWidth="1"/>
    <col min="5" max="5" width="11.7109375" style="0" customWidth="1"/>
    <col min="6" max="6" width="10.8515625" style="0" customWidth="1"/>
    <col min="7" max="7" width="10.57421875" style="0" customWidth="1"/>
  </cols>
  <sheetData>
    <row r="1" spans="4:9" ht="15.75">
      <c r="D1" s="145" t="s">
        <v>0</v>
      </c>
      <c r="E1" s="146"/>
      <c r="F1" s="144"/>
      <c r="G1" s="144"/>
      <c r="H1" s="144"/>
      <c r="I1" s="144"/>
    </row>
    <row r="2" spans="4:8" ht="15.75">
      <c r="D2" s="145" t="s">
        <v>255</v>
      </c>
      <c r="E2" s="146"/>
      <c r="F2" s="144"/>
      <c r="G2" s="144"/>
      <c r="H2" s="144"/>
    </row>
    <row r="3" spans="4:8" ht="15.75">
      <c r="D3" s="145" t="s">
        <v>241</v>
      </c>
      <c r="E3" s="146"/>
      <c r="F3" s="144"/>
      <c r="G3" s="144"/>
      <c r="H3" s="144"/>
    </row>
    <row r="4" spans="4:8" ht="15.75">
      <c r="D4" s="145" t="s">
        <v>242</v>
      </c>
      <c r="E4" s="146"/>
      <c r="F4" s="144"/>
      <c r="G4" s="144"/>
      <c r="H4" s="144"/>
    </row>
    <row r="5" ht="12.75">
      <c r="E5" s="1"/>
    </row>
    <row r="6" ht="12.75">
      <c r="E6" s="1"/>
    </row>
    <row r="7" spans="1:5" ht="15.75">
      <c r="A7" s="2"/>
      <c r="B7" s="2"/>
      <c r="C7" s="3"/>
      <c r="D7" s="4" t="s">
        <v>243</v>
      </c>
      <c r="E7" s="2"/>
    </row>
    <row r="8" spans="1:5" ht="15.75">
      <c r="A8" s="5"/>
      <c r="B8" s="2"/>
      <c r="C8" s="3"/>
      <c r="D8" s="2"/>
      <c r="E8" s="2"/>
    </row>
    <row r="9" spans="1:15" ht="28.5">
      <c r="A9" s="38" t="s">
        <v>1</v>
      </c>
      <c r="B9" s="40" t="s">
        <v>2</v>
      </c>
      <c r="C9" s="72" t="s">
        <v>240</v>
      </c>
      <c r="D9" s="38" t="s">
        <v>4</v>
      </c>
      <c r="E9" s="73" t="s">
        <v>244</v>
      </c>
      <c r="F9" s="97" t="s">
        <v>289</v>
      </c>
      <c r="G9" s="98" t="s">
        <v>258</v>
      </c>
      <c r="H9" s="11"/>
      <c r="I9" s="11"/>
      <c r="J9" s="11"/>
      <c r="K9" s="6"/>
      <c r="L9" s="12"/>
      <c r="M9" s="6"/>
      <c r="N9" s="6"/>
      <c r="O9" s="12"/>
    </row>
    <row r="10" spans="1:15" ht="14.25" hidden="1">
      <c r="A10" s="65" t="s">
        <v>5</v>
      </c>
      <c r="B10" s="26"/>
      <c r="C10" s="55"/>
      <c r="D10" s="28" t="s">
        <v>6</v>
      </c>
      <c r="E10" s="88">
        <f>E11</f>
        <v>0</v>
      </c>
      <c r="F10" s="99"/>
      <c r="G10" s="99"/>
      <c r="H10" s="13"/>
      <c r="I10" s="13"/>
      <c r="J10" s="13"/>
      <c r="K10" s="13"/>
      <c r="L10" s="13"/>
      <c r="M10" s="12"/>
      <c r="N10" s="14"/>
      <c r="O10" s="12"/>
    </row>
    <row r="11" spans="1:15" ht="15" hidden="1">
      <c r="A11" s="30"/>
      <c r="B11" s="66" t="s">
        <v>7</v>
      </c>
      <c r="C11" s="56"/>
      <c r="D11" s="32" t="s">
        <v>8</v>
      </c>
      <c r="E11" s="87">
        <f>SUM(E12:E13)</f>
        <v>0</v>
      </c>
      <c r="F11" s="100"/>
      <c r="G11" s="100"/>
      <c r="H11" s="10"/>
      <c r="I11" s="10"/>
      <c r="J11" s="10"/>
      <c r="K11" s="10"/>
      <c r="L11" s="10"/>
      <c r="M11" s="12"/>
      <c r="N11" s="15"/>
      <c r="O11" s="12"/>
    </row>
    <row r="12" spans="1:15" ht="60" hidden="1">
      <c r="A12" s="30"/>
      <c r="B12" s="66"/>
      <c r="C12" s="56" t="s">
        <v>9</v>
      </c>
      <c r="D12" s="32" t="s">
        <v>10</v>
      </c>
      <c r="E12" s="87">
        <v>0</v>
      </c>
      <c r="F12" s="100"/>
      <c r="G12" s="100"/>
      <c r="H12" s="10"/>
      <c r="I12" s="10"/>
      <c r="J12" s="10"/>
      <c r="K12" s="10"/>
      <c r="L12" s="10"/>
      <c r="M12" s="12"/>
      <c r="N12" s="15"/>
      <c r="O12" s="12"/>
    </row>
    <row r="13" spans="1:15" ht="90" hidden="1">
      <c r="A13" s="30"/>
      <c r="B13" s="67"/>
      <c r="C13" s="31" t="s">
        <v>11</v>
      </c>
      <c r="D13" s="32" t="s">
        <v>12</v>
      </c>
      <c r="E13" s="87">
        <v>0</v>
      </c>
      <c r="F13" s="100"/>
      <c r="G13" s="101"/>
      <c r="H13" s="16"/>
      <c r="I13" s="12"/>
      <c r="J13" s="15"/>
      <c r="K13" s="12"/>
      <c r="L13" s="15"/>
      <c r="M13" s="12"/>
      <c r="N13" s="15"/>
      <c r="O13" s="12"/>
    </row>
    <row r="14" spans="1:33" ht="14.25">
      <c r="A14" s="68" t="s">
        <v>13</v>
      </c>
      <c r="B14" s="68"/>
      <c r="C14" s="27"/>
      <c r="D14" s="28" t="s">
        <v>14</v>
      </c>
      <c r="E14" s="88">
        <f>E15</f>
        <v>600</v>
      </c>
      <c r="F14" s="88">
        <f aca="true" t="shared" si="0" ref="F14:AG15">F15</f>
        <v>0</v>
      </c>
      <c r="G14" s="88">
        <f t="shared" si="0"/>
        <v>600</v>
      </c>
      <c r="H14" s="88">
        <f t="shared" si="0"/>
        <v>0</v>
      </c>
      <c r="I14" s="88">
        <f t="shared" si="0"/>
        <v>0</v>
      </c>
      <c r="J14" s="88">
        <f t="shared" si="0"/>
        <v>0</v>
      </c>
      <c r="K14" s="88">
        <f t="shared" si="0"/>
        <v>0</v>
      </c>
      <c r="L14" s="88">
        <f t="shared" si="0"/>
        <v>0</v>
      </c>
      <c r="M14" s="88">
        <f t="shared" si="0"/>
        <v>0</v>
      </c>
      <c r="N14" s="88">
        <f t="shared" si="0"/>
        <v>0</v>
      </c>
      <c r="O14" s="88">
        <f t="shared" si="0"/>
        <v>0</v>
      </c>
      <c r="P14" s="88">
        <f t="shared" si="0"/>
        <v>0</v>
      </c>
      <c r="Q14" s="88">
        <f t="shared" si="0"/>
        <v>0</v>
      </c>
      <c r="R14" s="88">
        <f t="shared" si="0"/>
        <v>0</v>
      </c>
      <c r="S14" s="88">
        <f t="shared" si="0"/>
        <v>0</v>
      </c>
      <c r="T14" s="88">
        <f t="shared" si="0"/>
        <v>0</v>
      </c>
      <c r="U14" s="88">
        <f t="shared" si="0"/>
        <v>0</v>
      </c>
      <c r="V14" s="88">
        <f t="shared" si="0"/>
        <v>0</v>
      </c>
      <c r="W14" s="88">
        <f t="shared" si="0"/>
        <v>0</v>
      </c>
      <c r="X14" s="88">
        <f t="shared" si="0"/>
        <v>0</v>
      </c>
      <c r="Y14" s="88">
        <f t="shared" si="0"/>
        <v>0</v>
      </c>
      <c r="Z14" s="88">
        <f t="shared" si="0"/>
        <v>0</v>
      </c>
      <c r="AA14" s="88">
        <f t="shared" si="0"/>
        <v>0</v>
      </c>
      <c r="AB14" s="88">
        <f t="shared" si="0"/>
        <v>0</v>
      </c>
      <c r="AC14" s="88">
        <f t="shared" si="0"/>
        <v>0</v>
      </c>
      <c r="AD14" s="88">
        <f t="shared" si="0"/>
        <v>0</v>
      </c>
      <c r="AE14" s="88">
        <f t="shared" si="0"/>
        <v>0</v>
      </c>
      <c r="AF14" s="88">
        <f t="shared" si="0"/>
        <v>0</v>
      </c>
      <c r="AG14" s="88">
        <f t="shared" si="0"/>
        <v>0</v>
      </c>
    </row>
    <row r="15" spans="1:33" ht="15">
      <c r="A15" s="30"/>
      <c r="B15" s="67" t="s">
        <v>15</v>
      </c>
      <c r="C15" s="31"/>
      <c r="D15" s="32" t="s">
        <v>16</v>
      </c>
      <c r="E15" s="87">
        <f>E16</f>
        <v>600</v>
      </c>
      <c r="F15" s="87">
        <f t="shared" si="0"/>
        <v>0</v>
      </c>
      <c r="G15" s="87">
        <f t="shared" si="0"/>
        <v>600</v>
      </c>
      <c r="H15" s="87">
        <f t="shared" si="0"/>
        <v>0</v>
      </c>
      <c r="I15" s="87">
        <f t="shared" si="0"/>
        <v>0</v>
      </c>
      <c r="J15" s="87">
        <f t="shared" si="0"/>
        <v>0</v>
      </c>
      <c r="K15" s="87">
        <f t="shared" si="0"/>
        <v>0</v>
      </c>
      <c r="L15" s="87">
        <f t="shared" si="0"/>
        <v>0</v>
      </c>
      <c r="M15" s="87">
        <f t="shared" si="0"/>
        <v>0</v>
      </c>
      <c r="N15" s="87">
        <f t="shared" si="0"/>
        <v>0</v>
      </c>
      <c r="O15" s="87">
        <f t="shared" si="0"/>
        <v>0</v>
      </c>
      <c r="P15" s="87">
        <f t="shared" si="0"/>
        <v>0</v>
      </c>
      <c r="Q15" s="87">
        <f t="shared" si="0"/>
        <v>0</v>
      </c>
      <c r="R15" s="87">
        <f t="shared" si="0"/>
        <v>0</v>
      </c>
      <c r="S15" s="87">
        <f t="shared" si="0"/>
        <v>0</v>
      </c>
      <c r="T15" s="87">
        <f t="shared" si="0"/>
        <v>0</v>
      </c>
      <c r="U15" s="87">
        <f t="shared" si="0"/>
        <v>0</v>
      </c>
      <c r="V15" s="87">
        <f t="shared" si="0"/>
        <v>0</v>
      </c>
      <c r="W15" s="87">
        <f t="shared" si="0"/>
        <v>0</v>
      </c>
      <c r="X15" s="87">
        <f t="shared" si="0"/>
        <v>0</v>
      </c>
      <c r="Y15" s="87">
        <f t="shared" si="0"/>
        <v>0</v>
      </c>
      <c r="Z15" s="87">
        <f t="shared" si="0"/>
        <v>0</v>
      </c>
      <c r="AA15" s="87">
        <f t="shared" si="0"/>
        <v>0</v>
      </c>
      <c r="AB15" s="87">
        <f t="shared" si="0"/>
        <v>0</v>
      </c>
      <c r="AC15" s="87">
        <f t="shared" si="0"/>
        <v>0</v>
      </c>
      <c r="AD15" s="87">
        <f t="shared" si="0"/>
        <v>0</v>
      </c>
      <c r="AE15" s="87">
        <f t="shared" si="0"/>
        <v>0</v>
      </c>
      <c r="AF15" s="87">
        <f t="shared" si="0"/>
        <v>0</v>
      </c>
      <c r="AG15" s="87">
        <f t="shared" si="0"/>
        <v>0</v>
      </c>
    </row>
    <row r="16" spans="1:15" ht="60.75" customHeight="1">
      <c r="A16" s="30"/>
      <c r="B16" s="30"/>
      <c r="C16" s="31" t="s">
        <v>17</v>
      </c>
      <c r="D16" s="32" t="s">
        <v>18</v>
      </c>
      <c r="E16" s="87">
        <v>600</v>
      </c>
      <c r="F16" s="102"/>
      <c r="G16" s="102">
        <v>600</v>
      </c>
      <c r="H16" s="10"/>
      <c r="I16" s="12"/>
      <c r="J16" s="15"/>
      <c r="K16" s="12"/>
      <c r="L16" s="15"/>
      <c r="M16" s="12"/>
      <c r="N16" s="15"/>
      <c r="O16" s="12"/>
    </row>
    <row r="17" spans="1:33" ht="14.25">
      <c r="A17" s="26">
        <v>600</v>
      </c>
      <c r="B17" s="26"/>
      <c r="C17" s="27"/>
      <c r="D17" s="28" t="s">
        <v>19</v>
      </c>
      <c r="E17" s="88">
        <f>E18</f>
        <v>2100</v>
      </c>
      <c r="F17" s="88">
        <f aca="true" t="shared" si="1" ref="F17:AG17">F18</f>
        <v>738816</v>
      </c>
      <c r="G17" s="88">
        <f t="shared" si="1"/>
        <v>740916</v>
      </c>
      <c r="H17" s="88">
        <f t="shared" si="1"/>
        <v>0</v>
      </c>
      <c r="I17" s="88">
        <f t="shared" si="1"/>
        <v>0</v>
      </c>
      <c r="J17" s="88">
        <f t="shared" si="1"/>
        <v>0</v>
      </c>
      <c r="K17" s="88">
        <f t="shared" si="1"/>
        <v>0</v>
      </c>
      <c r="L17" s="88">
        <f t="shared" si="1"/>
        <v>0</v>
      </c>
      <c r="M17" s="88">
        <f t="shared" si="1"/>
        <v>0</v>
      </c>
      <c r="N17" s="88">
        <f t="shared" si="1"/>
        <v>0</v>
      </c>
      <c r="O17" s="88">
        <f t="shared" si="1"/>
        <v>0</v>
      </c>
      <c r="P17" s="88">
        <f t="shared" si="1"/>
        <v>0</v>
      </c>
      <c r="Q17" s="88">
        <f t="shared" si="1"/>
        <v>0</v>
      </c>
      <c r="R17" s="88">
        <f t="shared" si="1"/>
        <v>0</v>
      </c>
      <c r="S17" s="88">
        <f t="shared" si="1"/>
        <v>0</v>
      </c>
      <c r="T17" s="88">
        <f t="shared" si="1"/>
        <v>0</v>
      </c>
      <c r="U17" s="88">
        <f t="shared" si="1"/>
        <v>0</v>
      </c>
      <c r="V17" s="88">
        <f t="shared" si="1"/>
        <v>0</v>
      </c>
      <c r="W17" s="88">
        <f t="shared" si="1"/>
        <v>0</v>
      </c>
      <c r="X17" s="88">
        <f t="shared" si="1"/>
        <v>0</v>
      </c>
      <c r="Y17" s="88">
        <f t="shared" si="1"/>
        <v>0</v>
      </c>
      <c r="Z17" s="88">
        <f t="shared" si="1"/>
        <v>0</v>
      </c>
      <c r="AA17" s="88">
        <f t="shared" si="1"/>
        <v>0</v>
      </c>
      <c r="AB17" s="88">
        <f t="shared" si="1"/>
        <v>0</v>
      </c>
      <c r="AC17" s="88">
        <f t="shared" si="1"/>
        <v>0</v>
      </c>
      <c r="AD17" s="88">
        <f t="shared" si="1"/>
        <v>0</v>
      </c>
      <c r="AE17" s="88">
        <f t="shared" si="1"/>
        <v>0</v>
      </c>
      <c r="AF17" s="88">
        <f t="shared" si="1"/>
        <v>0</v>
      </c>
      <c r="AG17" s="88">
        <f t="shared" si="1"/>
        <v>0</v>
      </c>
    </row>
    <row r="18" spans="1:33" ht="15">
      <c r="A18" s="30"/>
      <c r="B18" s="30">
        <v>60016</v>
      </c>
      <c r="C18" s="31"/>
      <c r="D18" s="32" t="s">
        <v>20</v>
      </c>
      <c r="E18" s="87">
        <f>SUM(E19:E22)</f>
        <v>2100</v>
      </c>
      <c r="F18" s="87">
        <f aca="true" t="shared" si="2" ref="F18:AG18">SUM(F19:F22)</f>
        <v>738816</v>
      </c>
      <c r="G18" s="87">
        <f t="shared" si="2"/>
        <v>740916</v>
      </c>
      <c r="H18" s="87">
        <f t="shared" si="2"/>
        <v>0</v>
      </c>
      <c r="I18" s="87">
        <f t="shared" si="2"/>
        <v>0</v>
      </c>
      <c r="J18" s="87">
        <f t="shared" si="2"/>
        <v>0</v>
      </c>
      <c r="K18" s="87">
        <f t="shared" si="2"/>
        <v>0</v>
      </c>
      <c r="L18" s="87">
        <f t="shared" si="2"/>
        <v>0</v>
      </c>
      <c r="M18" s="87">
        <f t="shared" si="2"/>
        <v>0</v>
      </c>
      <c r="N18" s="87">
        <f t="shared" si="2"/>
        <v>0</v>
      </c>
      <c r="O18" s="87">
        <f t="shared" si="2"/>
        <v>0</v>
      </c>
      <c r="P18" s="87">
        <f t="shared" si="2"/>
        <v>0</v>
      </c>
      <c r="Q18" s="87">
        <f t="shared" si="2"/>
        <v>0</v>
      </c>
      <c r="R18" s="87">
        <f t="shared" si="2"/>
        <v>0</v>
      </c>
      <c r="S18" s="87">
        <f t="shared" si="2"/>
        <v>0</v>
      </c>
      <c r="T18" s="87">
        <f t="shared" si="2"/>
        <v>0</v>
      </c>
      <c r="U18" s="87">
        <f t="shared" si="2"/>
        <v>0</v>
      </c>
      <c r="V18" s="87">
        <f t="shared" si="2"/>
        <v>0</v>
      </c>
      <c r="W18" s="87">
        <f t="shared" si="2"/>
        <v>0</v>
      </c>
      <c r="X18" s="87">
        <f t="shared" si="2"/>
        <v>0</v>
      </c>
      <c r="Y18" s="87">
        <f t="shared" si="2"/>
        <v>0</v>
      </c>
      <c r="Z18" s="87">
        <f t="shared" si="2"/>
        <v>0</v>
      </c>
      <c r="AA18" s="87">
        <f t="shared" si="2"/>
        <v>0</v>
      </c>
      <c r="AB18" s="87">
        <f t="shared" si="2"/>
        <v>0</v>
      </c>
      <c r="AC18" s="87">
        <f t="shared" si="2"/>
        <v>0</v>
      </c>
      <c r="AD18" s="87">
        <f t="shared" si="2"/>
        <v>0</v>
      </c>
      <c r="AE18" s="87">
        <f t="shared" si="2"/>
        <v>0</v>
      </c>
      <c r="AF18" s="87">
        <f t="shared" si="2"/>
        <v>0</v>
      </c>
      <c r="AG18" s="87">
        <f t="shared" si="2"/>
        <v>0</v>
      </c>
    </row>
    <row r="19" spans="1:15" ht="15">
      <c r="A19" s="30"/>
      <c r="B19" s="30"/>
      <c r="C19" s="31" t="s">
        <v>21</v>
      </c>
      <c r="D19" s="32" t="s">
        <v>22</v>
      </c>
      <c r="E19" s="87">
        <v>2100</v>
      </c>
      <c r="F19" s="103"/>
      <c r="G19" s="103">
        <f>E19+F19</f>
        <v>2100</v>
      </c>
      <c r="H19" s="17"/>
      <c r="I19" s="17"/>
      <c r="J19" s="17"/>
      <c r="K19" s="17"/>
      <c r="L19" s="17"/>
      <c r="M19" s="12"/>
      <c r="N19" s="12"/>
      <c r="O19" s="12"/>
    </row>
    <row r="20" spans="1:15" ht="92.25" customHeight="1">
      <c r="A20" s="30"/>
      <c r="B20" s="30"/>
      <c r="C20" s="31" t="s">
        <v>24</v>
      </c>
      <c r="D20" s="32" t="s">
        <v>25</v>
      </c>
      <c r="E20" s="87">
        <v>0</v>
      </c>
      <c r="F20" s="104">
        <v>680802</v>
      </c>
      <c r="G20" s="107">
        <f>E20+F20</f>
        <v>680802</v>
      </c>
      <c r="H20" s="15"/>
      <c r="I20" s="12"/>
      <c r="J20" s="15"/>
      <c r="K20" s="12"/>
      <c r="L20" s="15"/>
      <c r="M20" s="12"/>
      <c r="N20" s="15"/>
      <c r="O20" s="12"/>
    </row>
    <row r="21" spans="1:15" ht="60" hidden="1">
      <c r="A21" s="30"/>
      <c r="B21" s="30" t="s">
        <v>259</v>
      </c>
      <c r="C21" s="31" t="s">
        <v>26</v>
      </c>
      <c r="D21" s="32" t="s">
        <v>27</v>
      </c>
      <c r="E21" s="87">
        <v>0</v>
      </c>
      <c r="F21" s="104"/>
      <c r="G21" s="107">
        <f>E21+F21</f>
        <v>0</v>
      </c>
      <c r="H21" s="15"/>
      <c r="I21" s="12"/>
      <c r="J21" s="15"/>
      <c r="K21" s="12"/>
      <c r="L21" s="15"/>
      <c r="M21" s="12"/>
      <c r="N21" s="15"/>
      <c r="O21" s="12"/>
    </row>
    <row r="22" spans="1:15" ht="105" customHeight="1">
      <c r="A22" s="30"/>
      <c r="B22" s="30"/>
      <c r="C22" s="31" t="s">
        <v>28</v>
      </c>
      <c r="D22" s="32" t="s">
        <v>29</v>
      </c>
      <c r="E22" s="87">
        <v>0</v>
      </c>
      <c r="F22" s="104">
        <v>58014</v>
      </c>
      <c r="G22" s="107">
        <f>E22+F22</f>
        <v>58014</v>
      </c>
      <c r="H22" s="15"/>
      <c r="I22" s="12"/>
      <c r="J22" s="15"/>
      <c r="K22" s="12"/>
      <c r="L22" s="15"/>
      <c r="M22" s="12"/>
      <c r="N22" s="15"/>
      <c r="O22" s="12"/>
    </row>
    <row r="23" spans="1:33" ht="14.25">
      <c r="A23" s="26">
        <v>700</v>
      </c>
      <c r="B23" s="26"/>
      <c r="C23" s="27"/>
      <c r="D23" s="28" t="s">
        <v>30</v>
      </c>
      <c r="E23" s="88">
        <f>E24</f>
        <v>1632639</v>
      </c>
      <c r="F23" s="88">
        <f aca="true" t="shared" si="3" ref="F23:AG23">F24</f>
        <v>0</v>
      </c>
      <c r="G23" s="88">
        <f t="shared" si="3"/>
        <v>1632639</v>
      </c>
      <c r="H23" s="88">
        <f t="shared" si="3"/>
        <v>0</v>
      </c>
      <c r="I23" s="88">
        <f t="shared" si="3"/>
        <v>0</v>
      </c>
      <c r="J23" s="88">
        <f t="shared" si="3"/>
        <v>0</v>
      </c>
      <c r="K23" s="88">
        <f t="shared" si="3"/>
        <v>0</v>
      </c>
      <c r="L23" s="88">
        <f t="shared" si="3"/>
        <v>0</v>
      </c>
      <c r="M23" s="88">
        <f t="shared" si="3"/>
        <v>0</v>
      </c>
      <c r="N23" s="88">
        <f t="shared" si="3"/>
        <v>0</v>
      </c>
      <c r="O23" s="88">
        <f t="shared" si="3"/>
        <v>0</v>
      </c>
      <c r="P23" s="88">
        <f t="shared" si="3"/>
        <v>0</v>
      </c>
      <c r="Q23" s="88">
        <f t="shared" si="3"/>
        <v>0</v>
      </c>
      <c r="R23" s="88">
        <f t="shared" si="3"/>
        <v>0</v>
      </c>
      <c r="S23" s="88">
        <f t="shared" si="3"/>
        <v>0</v>
      </c>
      <c r="T23" s="88">
        <f t="shared" si="3"/>
        <v>0</v>
      </c>
      <c r="U23" s="88">
        <f t="shared" si="3"/>
        <v>0</v>
      </c>
      <c r="V23" s="88">
        <f t="shared" si="3"/>
        <v>0</v>
      </c>
      <c r="W23" s="88">
        <f t="shared" si="3"/>
        <v>0</v>
      </c>
      <c r="X23" s="88">
        <f t="shared" si="3"/>
        <v>0</v>
      </c>
      <c r="Y23" s="88">
        <f t="shared" si="3"/>
        <v>0</v>
      </c>
      <c r="Z23" s="88">
        <f t="shared" si="3"/>
        <v>0</v>
      </c>
      <c r="AA23" s="88">
        <f t="shared" si="3"/>
        <v>0</v>
      </c>
      <c r="AB23" s="88">
        <f t="shared" si="3"/>
        <v>0</v>
      </c>
      <c r="AC23" s="88">
        <f t="shared" si="3"/>
        <v>0</v>
      </c>
      <c r="AD23" s="88">
        <f t="shared" si="3"/>
        <v>0</v>
      </c>
      <c r="AE23" s="88">
        <f t="shared" si="3"/>
        <v>0</v>
      </c>
      <c r="AF23" s="88">
        <f t="shared" si="3"/>
        <v>0</v>
      </c>
      <c r="AG23" s="88">
        <f t="shared" si="3"/>
        <v>0</v>
      </c>
    </row>
    <row r="24" spans="1:33" ht="15">
      <c r="A24" s="30"/>
      <c r="B24" s="30">
        <v>70005</v>
      </c>
      <c r="C24" s="31"/>
      <c r="D24" s="32" t="s">
        <v>31</v>
      </c>
      <c r="E24" s="87">
        <f>SUM(E25:E30)</f>
        <v>1632639</v>
      </c>
      <c r="F24" s="87">
        <f aca="true" t="shared" si="4" ref="F24:AG24">SUM(F25:F30)</f>
        <v>0</v>
      </c>
      <c r="G24" s="87">
        <f t="shared" si="4"/>
        <v>1632639</v>
      </c>
      <c r="H24" s="87">
        <f t="shared" si="4"/>
        <v>0</v>
      </c>
      <c r="I24" s="87">
        <f t="shared" si="4"/>
        <v>0</v>
      </c>
      <c r="J24" s="87">
        <f t="shared" si="4"/>
        <v>0</v>
      </c>
      <c r="K24" s="87">
        <f t="shared" si="4"/>
        <v>0</v>
      </c>
      <c r="L24" s="87">
        <f t="shared" si="4"/>
        <v>0</v>
      </c>
      <c r="M24" s="87">
        <f t="shared" si="4"/>
        <v>0</v>
      </c>
      <c r="N24" s="87">
        <f t="shared" si="4"/>
        <v>0</v>
      </c>
      <c r="O24" s="87">
        <f t="shared" si="4"/>
        <v>0</v>
      </c>
      <c r="P24" s="87">
        <f t="shared" si="4"/>
        <v>0</v>
      </c>
      <c r="Q24" s="87">
        <f t="shared" si="4"/>
        <v>0</v>
      </c>
      <c r="R24" s="87">
        <f t="shared" si="4"/>
        <v>0</v>
      </c>
      <c r="S24" s="87">
        <f t="shared" si="4"/>
        <v>0</v>
      </c>
      <c r="T24" s="87">
        <f t="shared" si="4"/>
        <v>0</v>
      </c>
      <c r="U24" s="87">
        <f t="shared" si="4"/>
        <v>0</v>
      </c>
      <c r="V24" s="87">
        <f t="shared" si="4"/>
        <v>0</v>
      </c>
      <c r="W24" s="87">
        <f t="shared" si="4"/>
        <v>0</v>
      </c>
      <c r="X24" s="87">
        <f t="shared" si="4"/>
        <v>0</v>
      </c>
      <c r="Y24" s="87">
        <f t="shared" si="4"/>
        <v>0</v>
      </c>
      <c r="Z24" s="87">
        <f t="shared" si="4"/>
        <v>0</v>
      </c>
      <c r="AA24" s="87">
        <f t="shared" si="4"/>
        <v>0</v>
      </c>
      <c r="AB24" s="87">
        <f t="shared" si="4"/>
        <v>0</v>
      </c>
      <c r="AC24" s="87">
        <f t="shared" si="4"/>
        <v>0</v>
      </c>
      <c r="AD24" s="87">
        <f t="shared" si="4"/>
        <v>0</v>
      </c>
      <c r="AE24" s="87">
        <f t="shared" si="4"/>
        <v>0</v>
      </c>
      <c r="AF24" s="87">
        <f t="shared" si="4"/>
        <v>0</v>
      </c>
      <c r="AG24" s="87">
        <f t="shared" si="4"/>
        <v>0</v>
      </c>
    </row>
    <row r="25" spans="1:15" ht="30">
      <c r="A25" s="30"/>
      <c r="B25" s="30"/>
      <c r="C25" s="31" t="s">
        <v>32</v>
      </c>
      <c r="D25" s="32" t="s">
        <v>33</v>
      </c>
      <c r="E25" s="87">
        <v>6156</v>
      </c>
      <c r="F25" s="102"/>
      <c r="G25" s="107">
        <f aca="true" t="shared" si="5" ref="G25:G30">E25+F25</f>
        <v>6156</v>
      </c>
      <c r="H25" s="15"/>
      <c r="I25" s="12"/>
      <c r="J25" s="15"/>
      <c r="K25" s="12"/>
      <c r="L25" s="15"/>
      <c r="M25" s="12"/>
      <c r="N25" s="15"/>
      <c r="O25" s="12"/>
    </row>
    <row r="26" spans="1:15" ht="15">
      <c r="A26" s="30"/>
      <c r="B26" s="30"/>
      <c r="C26" s="31" t="s">
        <v>21</v>
      </c>
      <c r="D26" s="32" t="s">
        <v>22</v>
      </c>
      <c r="E26" s="87">
        <v>50</v>
      </c>
      <c r="F26" s="102"/>
      <c r="G26" s="107">
        <f t="shared" si="5"/>
        <v>50</v>
      </c>
      <c r="H26" s="15"/>
      <c r="I26" s="12"/>
      <c r="J26" s="15"/>
      <c r="K26" s="12"/>
      <c r="L26" s="15"/>
      <c r="M26" s="12"/>
      <c r="N26" s="15"/>
      <c r="O26" s="12"/>
    </row>
    <row r="27" spans="1:15" ht="60.75" customHeight="1">
      <c r="A27" s="30"/>
      <c r="B27" s="30"/>
      <c r="C27" s="31" t="s">
        <v>17</v>
      </c>
      <c r="D27" s="32" t="s">
        <v>18</v>
      </c>
      <c r="E27" s="87">
        <v>110000</v>
      </c>
      <c r="F27" s="102"/>
      <c r="G27" s="107">
        <f t="shared" si="5"/>
        <v>110000</v>
      </c>
      <c r="H27" s="15"/>
      <c r="I27" s="12"/>
      <c r="J27" s="15"/>
      <c r="K27" s="12"/>
      <c r="L27" s="15"/>
      <c r="M27" s="12"/>
      <c r="N27" s="15"/>
      <c r="O27" s="12"/>
    </row>
    <row r="28" spans="1:15" ht="34.5" customHeight="1">
      <c r="A28" s="30"/>
      <c r="B28" s="30"/>
      <c r="C28" s="31" t="s">
        <v>34</v>
      </c>
      <c r="D28" s="32" t="s">
        <v>35</v>
      </c>
      <c r="E28" s="87">
        <v>181</v>
      </c>
      <c r="F28" s="102"/>
      <c r="G28" s="107">
        <f t="shared" si="5"/>
        <v>181</v>
      </c>
      <c r="H28" s="15"/>
      <c r="I28" s="12"/>
      <c r="J28" s="15"/>
      <c r="K28" s="12"/>
      <c r="L28" s="15"/>
      <c r="M28" s="12"/>
      <c r="N28" s="15"/>
      <c r="O28" s="12"/>
    </row>
    <row r="29" spans="1:15" ht="31.5" customHeight="1">
      <c r="A29" s="30"/>
      <c r="B29" s="30"/>
      <c r="C29" s="31" t="s">
        <v>36</v>
      </c>
      <c r="D29" s="32" t="s">
        <v>37</v>
      </c>
      <c r="E29" s="87">
        <v>1515752</v>
      </c>
      <c r="F29" s="102"/>
      <c r="G29" s="107">
        <f t="shared" si="5"/>
        <v>1515752</v>
      </c>
      <c r="H29" s="15"/>
      <c r="I29" s="12"/>
      <c r="J29" s="15"/>
      <c r="K29" s="12"/>
      <c r="L29" s="15"/>
      <c r="M29" s="12"/>
      <c r="N29" s="15"/>
      <c r="O29" s="12"/>
    </row>
    <row r="30" spans="1:15" ht="15">
      <c r="A30" s="30"/>
      <c r="B30" s="30"/>
      <c r="C30" s="31" t="s">
        <v>38</v>
      </c>
      <c r="D30" s="32" t="s">
        <v>39</v>
      </c>
      <c r="E30" s="87">
        <v>500</v>
      </c>
      <c r="F30" s="102"/>
      <c r="G30" s="107">
        <f t="shared" si="5"/>
        <v>500</v>
      </c>
      <c r="H30" s="15"/>
      <c r="I30" s="12"/>
      <c r="J30" s="15"/>
      <c r="K30" s="12"/>
      <c r="L30" s="15"/>
      <c r="M30" s="12"/>
      <c r="N30" s="15"/>
      <c r="O30" s="12"/>
    </row>
    <row r="31" spans="1:37" ht="14.25">
      <c r="A31" s="26">
        <v>750</v>
      </c>
      <c r="B31" s="26"/>
      <c r="C31" s="27"/>
      <c r="D31" s="28" t="s">
        <v>40</v>
      </c>
      <c r="E31" s="88">
        <f>E32+E35</f>
        <v>45230</v>
      </c>
      <c r="F31" s="88">
        <f aca="true" t="shared" si="6" ref="F31:AG31">F32+F35</f>
        <v>0</v>
      </c>
      <c r="G31" s="88">
        <f t="shared" si="6"/>
        <v>45230</v>
      </c>
      <c r="H31" s="88">
        <f t="shared" si="6"/>
        <v>0</v>
      </c>
      <c r="I31" s="88">
        <f t="shared" si="6"/>
        <v>0</v>
      </c>
      <c r="J31" s="88">
        <f t="shared" si="6"/>
        <v>0</v>
      </c>
      <c r="K31" s="88">
        <f t="shared" si="6"/>
        <v>0</v>
      </c>
      <c r="L31" s="88">
        <f t="shared" si="6"/>
        <v>0</v>
      </c>
      <c r="M31" s="88">
        <f t="shared" si="6"/>
        <v>0</v>
      </c>
      <c r="N31" s="88">
        <f t="shared" si="6"/>
        <v>0</v>
      </c>
      <c r="O31" s="88">
        <f t="shared" si="6"/>
        <v>0</v>
      </c>
      <c r="P31" s="88">
        <f t="shared" si="6"/>
        <v>0</v>
      </c>
      <c r="Q31" s="88">
        <f t="shared" si="6"/>
        <v>0</v>
      </c>
      <c r="R31" s="88">
        <f t="shared" si="6"/>
        <v>0</v>
      </c>
      <c r="S31" s="88">
        <f t="shared" si="6"/>
        <v>0</v>
      </c>
      <c r="T31" s="88">
        <f t="shared" si="6"/>
        <v>0</v>
      </c>
      <c r="U31" s="88">
        <f t="shared" si="6"/>
        <v>0</v>
      </c>
      <c r="V31" s="88">
        <f t="shared" si="6"/>
        <v>0</v>
      </c>
      <c r="W31" s="88">
        <f t="shared" si="6"/>
        <v>0</v>
      </c>
      <c r="X31" s="88">
        <f t="shared" si="6"/>
        <v>0</v>
      </c>
      <c r="Y31" s="88">
        <f t="shared" si="6"/>
        <v>0</v>
      </c>
      <c r="Z31" s="88">
        <f t="shared" si="6"/>
        <v>0</v>
      </c>
      <c r="AA31" s="88">
        <f t="shared" si="6"/>
        <v>0</v>
      </c>
      <c r="AB31" s="88">
        <f t="shared" si="6"/>
        <v>0</v>
      </c>
      <c r="AC31" s="88">
        <f t="shared" si="6"/>
        <v>0</v>
      </c>
      <c r="AD31" s="88">
        <f t="shared" si="6"/>
        <v>0</v>
      </c>
      <c r="AE31" s="88">
        <f t="shared" si="6"/>
        <v>0</v>
      </c>
      <c r="AF31" s="88">
        <f t="shared" si="6"/>
        <v>0</v>
      </c>
      <c r="AG31" s="88">
        <f t="shared" si="6"/>
        <v>0</v>
      </c>
      <c r="AH31" s="88"/>
      <c r="AI31" s="88"/>
      <c r="AJ31" s="88"/>
      <c r="AK31" s="88"/>
    </row>
    <row r="32" spans="1:33" ht="15">
      <c r="A32" s="30"/>
      <c r="B32" s="30">
        <v>75011</v>
      </c>
      <c r="C32" s="31"/>
      <c r="D32" s="32" t="s">
        <v>41</v>
      </c>
      <c r="E32" s="87">
        <f>E33+E34</f>
        <v>41750</v>
      </c>
      <c r="F32" s="87">
        <f aca="true" t="shared" si="7" ref="F32:AG32">F33+F34</f>
        <v>0</v>
      </c>
      <c r="G32" s="87">
        <f t="shared" si="7"/>
        <v>41750</v>
      </c>
      <c r="H32" s="87">
        <f t="shared" si="7"/>
        <v>0</v>
      </c>
      <c r="I32" s="87">
        <f t="shared" si="7"/>
        <v>0</v>
      </c>
      <c r="J32" s="87">
        <f t="shared" si="7"/>
        <v>0</v>
      </c>
      <c r="K32" s="87">
        <f t="shared" si="7"/>
        <v>0</v>
      </c>
      <c r="L32" s="87">
        <f t="shared" si="7"/>
        <v>0</v>
      </c>
      <c r="M32" s="87">
        <f t="shared" si="7"/>
        <v>0</v>
      </c>
      <c r="N32" s="87">
        <f t="shared" si="7"/>
        <v>0</v>
      </c>
      <c r="O32" s="87">
        <f t="shared" si="7"/>
        <v>0</v>
      </c>
      <c r="P32" s="87">
        <f t="shared" si="7"/>
        <v>0</v>
      </c>
      <c r="Q32" s="87">
        <f t="shared" si="7"/>
        <v>0</v>
      </c>
      <c r="R32" s="87">
        <f t="shared" si="7"/>
        <v>0</v>
      </c>
      <c r="S32" s="87">
        <f t="shared" si="7"/>
        <v>0</v>
      </c>
      <c r="T32" s="87">
        <f t="shared" si="7"/>
        <v>0</v>
      </c>
      <c r="U32" s="87">
        <f t="shared" si="7"/>
        <v>0</v>
      </c>
      <c r="V32" s="87">
        <f t="shared" si="7"/>
        <v>0</v>
      </c>
      <c r="W32" s="87">
        <f t="shared" si="7"/>
        <v>0</v>
      </c>
      <c r="X32" s="87">
        <f t="shared" si="7"/>
        <v>0</v>
      </c>
      <c r="Y32" s="87">
        <f t="shared" si="7"/>
        <v>0</v>
      </c>
      <c r="Z32" s="87">
        <f t="shared" si="7"/>
        <v>0</v>
      </c>
      <c r="AA32" s="87">
        <f t="shared" si="7"/>
        <v>0</v>
      </c>
      <c r="AB32" s="87">
        <f t="shared" si="7"/>
        <v>0</v>
      </c>
      <c r="AC32" s="87">
        <f t="shared" si="7"/>
        <v>0</v>
      </c>
      <c r="AD32" s="87">
        <f t="shared" si="7"/>
        <v>0</v>
      </c>
      <c r="AE32" s="87">
        <f t="shared" si="7"/>
        <v>0</v>
      </c>
      <c r="AF32" s="87">
        <f t="shared" si="7"/>
        <v>0</v>
      </c>
      <c r="AG32" s="87">
        <f t="shared" si="7"/>
        <v>0</v>
      </c>
    </row>
    <row r="33" spans="1:15" ht="46.5" customHeight="1">
      <c r="A33" s="30"/>
      <c r="B33" s="30"/>
      <c r="C33" s="31" t="s">
        <v>42</v>
      </c>
      <c r="D33" s="32" t="s">
        <v>43</v>
      </c>
      <c r="E33" s="87">
        <v>41200</v>
      </c>
      <c r="F33" s="102"/>
      <c r="G33" s="107">
        <f>E33+F33</f>
        <v>41200</v>
      </c>
      <c r="H33" s="15"/>
      <c r="I33" s="12"/>
      <c r="J33" s="15"/>
      <c r="K33" s="12"/>
      <c r="L33" s="15"/>
      <c r="M33" s="12"/>
      <c r="N33" s="15"/>
      <c r="O33" s="12"/>
    </row>
    <row r="34" spans="1:15" ht="45" customHeight="1">
      <c r="A34" s="30"/>
      <c r="B34" s="30"/>
      <c r="C34" s="31" t="s">
        <v>44</v>
      </c>
      <c r="D34" s="32" t="s">
        <v>45</v>
      </c>
      <c r="E34" s="87">
        <v>550</v>
      </c>
      <c r="F34" s="102"/>
      <c r="G34" s="107">
        <f>E34+F34</f>
        <v>550</v>
      </c>
      <c r="H34" s="15"/>
      <c r="I34" s="12"/>
      <c r="J34" s="15"/>
      <c r="K34" s="12"/>
      <c r="L34" s="15"/>
      <c r="M34" s="12"/>
      <c r="N34" s="15"/>
      <c r="O34" s="12"/>
    </row>
    <row r="35" spans="1:33" ht="15">
      <c r="A35" s="30"/>
      <c r="B35" s="30">
        <v>75023</v>
      </c>
      <c r="C35" s="31"/>
      <c r="D35" s="32" t="s">
        <v>46</v>
      </c>
      <c r="E35" s="87">
        <f>E36+E37+E38</f>
        <v>3480</v>
      </c>
      <c r="F35" s="87">
        <f aca="true" t="shared" si="8" ref="F35:AG35">F36+F37+F38</f>
        <v>0</v>
      </c>
      <c r="G35" s="87">
        <f t="shared" si="8"/>
        <v>3480</v>
      </c>
      <c r="H35" s="87">
        <f t="shared" si="8"/>
        <v>0</v>
      </c>
      <c r="I35" s="87">
        <f t="shared" si="8"/>
        <v>0</v>
      </c>
      <c r="J35" s="87">
        <f t="shared" si="8"/>
        <v>0</v>
      </c>
      <c r="K35" s="87">
        <f t="shared" si="8"/>
        <v>0</v>
      </c>
      <c r="L35" s="87">
        <f t="shared" si="8"/>
        <v>0</v>
      </c>
      <c r="M35" s="87">
        <f t="shared" si="8"/>
        <v>0</v>
      </c>
      <c r="N35" s="87">
        <f t="shared" si="8"/>
        <v>0</v>
      </c>
      <c r="O35" s="87">
        <f t="shared" si="8"/>
        <v>0</v>
      </c>
      <c r="P35" s="87">
        <f t="shared" si="8"/>
        <v>0</v>
      </c>
      <c r="Q35" s="87">
        <f t="shared" si="8"/>
        <v>0</v>
      </c>
      <c r="R35" s="87">
        <f t="shared" si="8"/>
        <v>0</v>
      </c>
      <c r="S35" s="87">
        <f t="shared" si="8"/>
        <v>0</v>
      </c>
      <c r="T35" s="87">
        <f t="shared" si="8"/>
        <v>0</v>
      </c>
      <c r="U35" s="87">
        <f t="shared" si="8"/>
        <v>0</v>
      </c>
      <c r="V35" s="87">
        <f t="shared" si="8"/>
        <v>0</v>
      </c>
      <c r="W35" s="87">
        <f t="shared" si="8"/>
        <v>0</v>
      </c>
      <c r="X35" s="87">
        <f t="shared" si="8"/>
        <v>0</v>
      </c>
      <c r="Y35" s="87">
        <f t="shared" si="8"/>
        <v>0</v>
      </c>
      <c r="Z35" s="87">
        <f t="shared" si="8"/>
        <v>0</v>
      </c>
      <c r="AA35" s="87">
        <f t="shared" si="8"/>
        <v>0</v>
      </c>
      <c r="AB35" s="87">
        <f t="shared" si="8"/>
        <v>0</v>
      </c>
      <c r="AC35" s="87">
        <f t="shared" si="8"/>
        <v>0</v>
      </c>
      <c r="AD35" s="87">
        <f t="shared" si="8"/>
        <v>0</v>
      </c>
      <c r="AE35" s="87">
        <f t="shared" si="8"/>
        <v>0</v>
      </c>
      <c r="AF35" s="87">
        <f t="shared" si="8"/>
        <v>0</v>
      </c>
      <c r="AG35" s="87">
        <f t="shared" si="8"/>
        <v>0</v>
      </c>
    </row>
    <row r="36" spans="1:15" ht="15">
      <c r="A36" s="30"/>
      <c r="B36" s="30"/>
      <c r="C36" s="31" t="s">
        <v>21</v>
      </c>
      <c r="D36" s="32" t="s">
        <v>22</v>
      </c>
      <c r="E36" s="87">
        <v>2000</v>
      </c>
      <c r="F36" s="102"/>
      <c r="G36" s="107">
        <f>E36+F36</f>
        <v>2000</v>
      </c>
      <c r="H36" s="15"/>
      <c r="I36" s="12"/>
      <c r="J36" s="15"/>
      <c r="K36" s="12"/>
      <c r="L36" s="15"/>
      <c r="M36" s="12"/>
      <c r="N36" s="15"/>
      <c r="O36" s="12"/>
    </row>
    <row r="37" spans="1:15" ht="15">
      <c r="A37" s="30"/>
      <c r="B37" s="30"/>
      <c r="C37" s="31" t="s">
        <v>47</v>
      </c>
      <c r="D37" s="32" t="s">
        <v>48</v>
      </c>
      <c r="E37" s="87">
        <v>1480</v>
      </c>
      <c r="F37" s="102"/>
      <c r="G37" s="107">
        <f>E37+F37</f>
        <v>1480</v>
      </c>
      <c r="H37" s="15"/>
      <c r="I37" s="12"/>
      <c r="J37" s="15"/>
      <c r="K37" s="12"/>
      <c r="L37" s="15"/>
      <c r="M37" s="12"/>
      <c r="N37" s="15"/>
      <c r="O37" s="12"/>
    </row>
    <row r="38" spans="1:15" ht="15">
      <c r="A38" s="30"/>
      <c r="B38" s="30"/>
      <c r="C38" s="31" t="s">
        <v>38</v>
      </c>
      <c r="D38" s="32" t="s">
        <v>39</v>
      </c>
      <c r="E38" s="87">
        <v>0</v>
      </c>
      <c r="F38" s="102"/>
      <c r="G38" s="107">
        <f>E38+F38</f>
        <v>0</v>
      </c>
      <c r="H38" s="15"/>
      <c r="I38" s="12"/>
      <c r="J38" s="15"/>
      <c r="K38" s="12"/>
      <c r="L38" s="15"/>
      <c r="M38" s="12"/>
      <c r="N38" s="15"/>
      <c r="O38" s="12"/>
    </row>
    <row r="39" spans="1:33" ht="32.25" customHeight="1">
      <c r="A39" s="34">
        <v>751</v>
      </c>
      <c r="B39" s="26"/>
      <c r="C39" s="27"/>
      <c r="D39" s="28" t="s">
        <v>49</v>
      </c>
      <c r="E39" s="88">
        <f>E40+E42+E44</f>
        <v>780</v>
      </c>
      <c r="F39" s="88">
        <f aca="true" t="shared" si="9" ref="F39:AG39">F40+F42+F44</f>
        <v>-31</v>
      </c>
      <c r="G39" s="88">
        <f t="shared" si="9"/>
        <v>749</v>
      </c>
      <c r="H39" s="88">
        <f t="shared" si="9"/>
        <v>0</v>
      </c>
      <c r="I39" s="88">
        <f t="shared" si="9"/>
        <v>0</v>
      </c>
      <c r="J39" s="88">
        <f t="shared" si="9"/>
        <v>0</v>
      </c>
      <c r="K39" s="88">
        <f t="shared" si="9"/>
        <v>0</v>
      </c>
      <c r="L39" s="88">
        <f t="shared" si="9"/>
        <v>0</v>
      </c>
      <c r="M39" s="88">
        <f t="shared" si="9"/>
        <v>0</v>
      </c>
      <c r="N39" s="88">
        <f t="shared" si="9"/>
        <v>0</v>
      </c>
      <c r="O39" s="88">
        <f t="shared" si="9"/>
        <v>0</v>
      </c>
      <c r="P39" s="88">
        <f t="shared" si="9"/>
        <v>0</v>
      </c>
      <c r="Q39" s="88">
        <f t="shared" si="9"/>
        <v>0</v>
      </c>
      <c r="R39" s="88">
        <f t="shared" si="9"/>
        <v>0</v>
      </c>
      <c r="S39" s="88">
        <f t="shared" si="9"/>
        <v>0</v>
      </c>
      <c r="T39" s="88">
        <f t="shared" si="9"/>
        <v>0</v>
      </c>
      <c r="U39" s="88">
        <f t="shared" si="9"/>
        <v>0</v>
      </c>
      <c r="V39" s="88">
        <f t="shared" si="9"/>
        <v>0</v>
      </c>
      <c r="W39" s="88">
        <f t="shared" si="9"/>
        <v>0</v>
      </c>
      <c r="X39" s="88">
        <f t="shared" si="9"/>
        <v>0</v>
      </c>
      <c r="Y39" s="88">
        <f t="shared" si="9"/>
        <v>0</v>
      </c>
      <c r="Z39" s="88">
        <f t="shared" si="9"/>
        <v>0</v>
      </c>
      <c r="AA39" s="88">
        <f t="shared" si="9"/>
        <v>0</v>
      </c>
      <c r="AB39" s="88">
        <f t="shared" si="9"/>
        <v>0</v>
      </c>
      <c r="AC39" s="88">
        <f t="shared" si="9"/>
        <v>0</v>
      </c>
      <c r="AD39" s="88">
        <f t="shared" si="9"/>
        <v>0</v>
      </c>
      <c r="AE39" s="88">
        <f t="shared" si="9"/>
        <v>0</v>
      </c>
      <c r="AF39" s="88">
        <f t="shared" si="9"/>
        <v>0</v>
      </c>
      <c r="AG39" s="88">
        <f t="shared" si="9"/>
        <v>0</v>
      </c>
    </row>
    <row r="40" spans="1:33" ht="30">
      <c r="A40" s="30"/>
      <c r="B40" s="35">
        <v>75101</v>
      </c>
      <c r="C40" s="31"/>
      <c r="D40" s="32" t="s">
        <v>50</v>
      </c>
      <c r="E40" s="87">
        <f>E41</f>
        <v>780</v>
      </c>
      <c r="F40" s="87">
        <f aca="true" t="shared" si="10" ref="F40:AG40">F41</f>
        <v>-31</v>
      </c>
      <c r="G40" s="87">
        <f t="shared" si="10"/>
        <v>749</v>
      </c>
      <c r="H40" s="87">
        <f t="shared" si="10"/>
        <v>0</v>
      </c>
      <c r="I40" s="87">
        <f t="shared" si="10"/>
        <v>0</v>
      </c>
      <c r="J40" s="87">
        <f t="shared" si="10"/>
        <v>0</v>
      </c>
      <c r="K40" s="87">
        <f t="shared" si="10"/>
        <v>0</v>
      </c>
      <c r="L40" s="87">
        <f t="shared" si="10"/>
        <v>0</v>
      </c>
      <c r="M40" s="87">
        <f t="shared" si="10"/>
        <v>0</v>
      </c>
      <c r="N40" s="87">
        <f t="shared" si="10"/>
        <v>0</v>
      </c>
      <c r="O40" s="87">
        <f t="shared" si="10"/>
        <v>0</v>
      </c>
      <c r="P40" s="87">
        <f t="shared" si="10"/>
        <v>0</v>
      </c>
      <c r="Q40" s="87">
        <f t="shared" si="10"/>
        <v>0</v>
      </c>
      <c r="R40" s="87">
        <f t="shared" si="10"/>
        <v>0</v>
      </c>
      <c r="S40" s="87">
        <f t="shared" si="10"/>
        <v>0</v>
      </c>
      <c r="T40" s="87">
        <f t="shared" si="10"/>
        <v>0</v>
      </c>
      <c r="U40" s="87">
        <f t="shared" si="10"/>
        <v>0</v>
      </c>
      <c r="V40" s="87">
        <f t="shared" si="10"/>
        <v>0</v>
      </c>
      <c r="W40" s="87">
        <f t="shared" si="10"/>
        <v>0</v>
      </c>
      <c r="X40" s="87">
        <f t="shared" si="10"/>
        <v>0</v>
      </c>
      <c r="Y40" s="87">
        <f t="shared" si="10"/>
        <v>0</v>
      </c>
      <c r="Z40" s="87">
        <f t="shared" si="10"/>
        <v>0</v>
      </c>
      <c r="AA40" s="87">
        <f t="shared" si="10"/>
        <v>0</v>
      </c>
      <c r="AB40" s="87">
        <f t="shared" si="10"/>
        <v>0</v>
      </c>
      <c r="AC40" s="87">
        <f t="shared" si="10"/>
        <v>0</v>
      </c>
      <c r="AD40" s="87">
        <f t="shared" si="10"/>
        <v>0</v>
      </c>
      <c r="AE40" s="87">
        <f t="shared" si="10"/>
        <v>0</v>
      </c>
      <c r="AF40" s="87">
        <f t="shared" si="10"/>
        <v>0</v>
      </c>
      <c r="AG40" s="87">
        <f t="shared" si="10"/>
        <v>0</v>
      </c>
    </row>
    <row r="41" spans="1:15" ht="49.5" customHeight="1">
      <c r="A41" s="30"/>
      <c r="B41" s="30"/>
      <c r="C41" s="31" t="s">
        <v>42</v>
      </c>
      <c r="D41" s="32" t="s">
        <v>43</v>
      </c>
      <c r="E41" s="87">
        <v>780</v>
      </c>
      <c r="F41" s="102">
        <v>-31</v>
      </c>
      <c r="G41" s="107">
        <f>E41+F41</f>
        <v>749</v>
      </c>
      <c r="H41" s="15"/>
      <c r="I41" s="12"/>
      <c r="J41" s="15"/>
      <c r="K41" s="12"/>
      <c r="L41" s="15"/>
      <c r="M41" s="12"/>
      <c r="N41" s="15"/>
      <c r="O41" s="12"/>
    </row>
    <row r="42" spans="1:15" ht="15" hidden="1">
      <c r="A42" s="30"/>
      <c r="B42" s="36" t="s">
        <v>51</v>
      </c>
      <c r="C42" s="31"/>
      <c r="D42" s="32" t="s">
        <v>235</v>
      </c>
      <c r="E42" s="87">
        <f>E43</f>
        <v>0</v>
      </c>
      <c r="F42" s="102"/>
      <c r="G42" s="105"/>
      <c r="H42" s="15"/>
      <c r="I42" s="12"/>
      <c r="J42" s="15"/>
      <c r="K42" s="12"/>
      <c r="L42" s="15"/>
      <c r="M42" s="12"/>
      <c r="N42" s="15"/>
      <c r="O42" s="12"/>
    </row>
    <row r="43" spans="1:15" ht="60" hidden="1">
      <c r="A43" s="30"/>
      <c r="B43" s="30"/>
      <c r="C43" s="31" t="s">
        <v>42</v>
      </c>
      <c r="D43" s="32" t="s">
        <v>43</v>
      </c>
      <c r="E43" s="87">
        <v>0</v>
      </c>
      <c r="F43" s="102"/>
      <c r="G43" s="105"/>
      <c r="H43" s="15"/>
      <c r="I43" s="12"/>
      <c r="J43" s="15"/>
      <c r="K43" s="12"/>
      <c r="L43" s="15"/>
      <c r="M43" s="12"/>
      <c r="N43" s="15"/>
      <c r="O43" s="12"/>
    </row>
    <row r="44" spans="1:15" ht="15" hidden="1">
      <c r="A44" s="30"/>
      <c r="B44" s="36" t="s">
        <v>52</v>
      </c>
      <c r="C44" s="31"/>
      <c r="D44" s="32" t="s">
        <v>53</v>
      </c>
      <c r="E44" s="87">
        <f>E45</f>
        <v>0</v>
      </c>
      <c r="F44" s="102"/>
      <c r="G44" s="105"/>
      <c r="H44" s="15"/>
      <c r="I44" s="12"/>
      <c r="J44" s="15"/>
      <c r="K44" s="12"/>
      <c r="L44" s="15"/>
      <c r="M44" s="12"/>
      <c r="N44" s="15"/>
      <c r="O44" s="12"/>
    </row>
    <row r="45" spans="1:15" ht="60" hidden="1">
      <c r="A45" s="30"/>
      <c r="B45" s="30"/>
      <c r="C45" s="31" t="s">
        <v>42</v>
      </c>
      <c r="D45" s="32" t="s">
        <v>43</v>
      </c>
      <c r="E45" s="87">
        <v>0</v>
      </c>
      <c r="F45" s="102"/>
      <c r="G45" s="105"/>
      <c r="H45" s="15"/>
      <c r="I45" s="12"/>
      <c r="J45" s="15"/>
      <c r="K45" s="12"/>
      <c r="L45" s="15"/>
      <c r="M45" s="12"/>
      <c r="N45" s="15"/>
      <c r="O45" s="12"/>
    </row>
    <row r="46" spans="1:33" ht="16.5" customHeight="1">
      <c r="A46" s="34">
        <v>754</v>
      </c>
      <c r="B46" s="38"/>
      <c r="C46" s="39"/>
      <c r="D46" s="28" t="s">
        <v>54</v>
      </c>
      <c r="E46" s="88">
        <f>E47</f>
        <v>400</v>
      </c>
      <c r="F46" s="88">
        <f aca="true" t="shared" si="11" ref="F46:AG47">F47</f>
        <v>0</v>
      </c>
      <c r="G46" s="88">
        <f t="shared" si="11"/>
        <v>400</v>
      </c>
      <c r="H46" s="88">
        <f t="shared" si="11"/>
        <v>0</v>
      </c>
      <c r="I46" s="88">
        <f t="shared" si="11"/>
        <v>0</v>
      </c>
      <c r="J46" s="88">
        <f t="shared" si="11"/>
        <v>0</v>
      </c>
      <c r="K46" s="88">
        <f t="shared" si="11"/>
        <v>0</v>
      </c>
      <c r="L46" s="88">
        <f t="shared" si="11"/>
        <v>0</v>
      </c>
      <c r="M46" s="88">
        <f t="shared" si="11"/>
        <v>0</v>
      </c>
      <c r="N46" s="88">
        <f t="shared" si="11"/>
        <v>0</v>
      </c>
      <c r="O46" s="88">
        <f t="shared" si="11"/>
        <v>0</v>
      </c>
      <c r="P46" s="88">
        <f t="shared" si="11"/>
        <v>0</v>
      </c>
      <c r="Q46" s="88">
        <f t="shared" si="11"/>
        <v>0</v>
      </c>
      <c r="R46" s="88">
        <f t="shared" si="11"/>
        <v>0</v>
      </c>
      <c r="S46" s="88">
        <f t="shared" si="11"/>
        <v>0</v>
      </c>
      <c r="T46" s="88">
        <f t="shared" si="11"/>
        <v>0</v>
      </c>
      <c r="U46" s="88">
        <f t="shared" si="11"/>
        <v>0</v>
      </c>
      <c r="V46" s="88">
        <f t="shared" si="11"/>
        <v>0</v>
      </c>
      <c r="W46" s="88">
        <f t="shared" si="11"/>
        <v>0</v>
      </c>
      <c r="X46" s="88">
        <f t="shared" si="11"/>
        <v>0</v>
      </c>
      <c r="Y46" s="88">
        <f t="shared" si="11"/>
        <v>0</v>
      </c>
      <c r="Z46" s="88">
        <f t="shared" si="11"/>
        <v>0</v>
      </c>
      <c r="AA46" s="88">
        <f t="shared" si="11"/>
        <v>0</v>
      </c>
      <c r="AB46" s="88">
        <f t="shared" si="11"/>
        <v>0</v>
      </c>
      <c r="AC46" s="88">
        <f t="shared" si="11"/>
        <v>0</v>
      </c>
      <c r="AD46" s="88">
        <f t="shared" si="11"/>
        <v>0</v>
      </c>
      <c r="AE46" s="88">
        <f t="shared" si="11"/>
        <v>0</v>
      </c>
      <c r="AF46" s="88">
        <f t="shared" si="11"/>
        <v>0</v>
      </c>
      <c r="AG46" s="88">
        <f t="shared" si="11"/>
        <v>0</v>
      </c>
    </row>
    <row r="47" spans="1:33" ht="15">
      <c r="A47" s="30"/>
      <c r="B47" s="30">
        <v>75414</v>
      </c>
      <c r="C47" s="31"/>
      <c r="D47" s="32" t="s">
        <v>55</v>
      </c>
      <c r="E47" s="87">
        <f>E48</f>
        <v>400</v>
      </c>
      <c r="F47" s="87">
        <f t="shared" si="11"/>
        <v>0</v>
      </c>
      <c r="G47" s="87">
        <f t="shared" si="11"/>
        <v>400</v>
      </c>
      <c r="H47" s="87">
        <f t="shared" si="11"/>
        <v>0</v>
      </c>
      <c r="I47" s="87">
        <f t="shared" si="11"/>
        <v>0</v>
      </c>
      <c r="J47" s="87">
        <f t="shared" si="11"/>
        <v>0</v>
      </c>
      <c r="K47" s="87">
        <f t="shared" si="11"/>
        <v>0</v>
      </c>
      <c r="L47" s="87">
        <f t="shared" si="11"/>
        <v>0</v>
      </c>
      <c r="M47" s="87">
        <f t="shared" si="11"/>
        <v>0</v>
      </c>
      <c r="N47" s="87">
        <f t="shared" si="11"/>
        <v>0</v>
      </c>
      <c r="O47" s="87">
        <f t="shared" si="11"/>
        <v>0</v>
      </c>
      <c r="P47" s="87">
        <f t="shared" si="11"/>
        <v>0</v>
      </c>
      <c r="Q47" s="87">
        <f t="shared" si="11"/>
        <v>0</v>
      </c>
      <c r="R47" s="87">
        <f t="shared" si="11"/>
        <v>0</v>
      </c>
      <c r="S47" s="87">
        <f t="shared" si="11"/>
        <v>0</v>
      </c>
      <c r="T47" s="87">
        <f t="shared" si="11"/>
        <v>0</v>
      </c>
      <c r="U47" s="87">
        <f t="shared" si="11"/>
        <v>0</v>
      </c>
      <c r="V47" s="87">
        <f t="shared" si="11"/>
        <v>0</v>
      </c>
      <c r="W47" s="87">
        <f t="shared" si="11"/>
        <v>0</v>
      </c>
      <c r="X47" s="87">
        <f t="shared" si="11"/>
        <v>0</v>
      </c>
      <c r="Y47" s="87">
        <f t="shared" si="11"/>
        <v>0</v>
      </c>
      <c r="Z47" s="87">
        <f t="shared" si="11"/>
        <v>0</v>
      </c>
      <c r="AA47" s="87">
        <f t="shared" si="11"/>
        <v>0</v>
      </c>
      <c r="AB47" s="87">
        <f t="shared" si="11"/>
        <v>0</v>
      </c>
      <c r="AC47" s="87">
        <f t="shared" si="11"/>
        <v>0</v>
      </c>
      <c r="AD47" s="87">
        <f t="shared" si="11"/>
        <v>0</v>
      </c>
      <c r="AE47" s="87">
        <f t="shared" si="11"/>
        <v>0</v>
      </c>
      <c r="AF47" s="87">
        <f t="shared" si="11"/>
        <v>0</v>
      </c>
      <c r="AG47" s="87">
        <f t="shared" si="11"/>
        <v>0</v>
      </c>
    </row>
    <row r="48" spans="1:15" ht="48" customHeight="1">
      <c r="A48" s="30"/>
      <c r="B48" s="30"/>
      <c r="C48" s="31" t="s">
        <v>42</v>
      </c>
      <c r="D48" s="32" t="s">
        <v>56</v>
      </c>
      <c r="E48" s="87">
        <v>400</v>
      </c>
      <c r="F48" s="102"/>
      <c r="G48" s="107">
        <f>E48+F48</f>
        <v>400</v>
      </c>
      <c r="H48" s="15"/>
      <c r="I48" s="12"/>
      <c r="J48" s="15"/>
      <c r="K48" s="12"/>
      <c r="L48" s="12"/>
      <c r="M48" s="12"/>
      <c r="N48" s="15"/>
      <c r="O48" s="12"/>
    </row>
    <row r="49" spans="1:33" ht="45.75" customHeight="1">
      <c r="A49" s="34">
        <v>756</v>
      </c>
      <c r="B49" s="26"/>
      <c r="C49" s="27"/>
      <c r="D49" s="28" t="s">
        <v>57</v>
      </c>
      <c r="E49" s="88">
        <f>E50+E53+E62+E74+E78</f>
        <v>3711828</v>
      </c>
      <c r="F49" s="88">
        <f aca="true" t="shared" si="12" ref="F49:AG49">F50+F53+F62+F74+F78</f>
        <v>20430</v>
      </c>
      <c r="G49" s="88">
        <f t="shared" si="12"/>
        <v>3732258</v>
      </c>
      <c r="H49" s="88">
        <f t="shared" si="12"/>
        <v>0</v>
      </c>
      <c r="I49" s="88">
        <f t="shared" si="12"/>
        <v>0</v>
      </c>
      <c r="J49" s="88">
        <f t="shared" si="12"/>
        <v>0</v>
      </c>
      <c r="K49" s="88">
        <f t="shared" si="12"/>
        <v>0</v>
      </c>
      <c r="L49" s="88">
        <f t="shared" si="12"/>
        <v>0</v>
      </c>
      <c r="M49" s="88">
        <f t="shared" si="12"/>
        <v>0</v>
      </c>
      <c r="N49" s="88">
        <f t="shared" si="12"/>
        <v>0</v>
      </c>
      <c r="O49" s="88">
        <f t="shared" si="12"/>
        <v>0</v>
      </c>
      <c r="P49" s="88">
        <f t="shared" si="12"/>
        <v>0</v>
      </c>
      <c r="Q49" s="88">
        <f t="shared" si="12"/>
        <v>0</v>
      </c>
      <c r="R49" s="88">
        <f t="shared" si="12"/>
        <v>0</v>
      </c>
      <c r="S49" s="88">
        <f t="shared" si="12"/>
        <v>0</v>
      </c>
      <c r="T49" s="88">
        <f t="shared" si="12"/>
        <v>0</v>
      </c>
      <c r="U49" s="88">
        <f t="shared" si="12"/>
        <v>0</v>
      </c>
      <c r="V49" s="88">
        <f t="shared" si="12"/>
        <v>0</v>
      </c>
      <c r="W49" s="88">
        <f t="shared" si="12"/>
        <v>0</v>
      </c>
      <c r="X49" s="88">
        <f t="shared" si="12"/>
        <v>0</v>
      </c>
      <c r="Y49" s="88">
        <f t="shared" si="12"/>
        <v>0</v>
      </c>
      <c r="Z49" s="88">
        <f t="shared" si="12"/>
        <v>0</v>
      </c>
      <c r="AA49" s="88">
        <f t="shared" si="12"/>
        <v>0</v>
      </c>
      <c r="AB49" s="88">
        <f t="shared" si="12"/>
        <v>0</v>
      </c>
      <c r="AC49" s="88">
        <f t="shared" si="12"/>
        <v>0</v>
      </c>
      <c r="AD49" s="88">
        <f t="shared" si="12"/>
        <v>0</v>
      </c>
      <c r="AE49" s="88">
        <f t="shared" si="12"/>
        <v>0</v>
      </c>
      <c r="AF49" s="88">
        <f t="shared" si="12"/>
        <v>0</v>
      </c>
      <c r="AG49" s="88">
        <f t="shared" si="12"/>
        <v>0</v>
      </c>
    </row>
    <row r="50" spans="1:33" ht="18" customHeight="1">
      <c r="A50" s="30"/>
      <c r="B50" s="35">
        <v>75601</v>
      </c>
      <c r="C50" s="31"/>
      <c r="D50" s="32" t="s">
        <v>58</v>
      </c>
      <c r="E50" s="87">
        <f>SUM(E51:E52)</f>
        <v>4550</v>
      </c>
      <c r="F50" s="87">
        <f aca="true" t="shared" si="13" ref="F50:AG50">SUM(F51:F52)</f>
        <v>0</v>
      </c>
      <c r="G50" s="87">
        <f t="shared" si="13"/>
        <v>4550</v>
      </c>
      <c r="H50" s="87">
        <f t="shared" si="13"/>
        <v>0</v>
      </c>
      <c r="I50" s="87">
        <f t="shared" si="13"/>
        <v>0</v>
      </c>
      <c r="J50" s="87">
        <f t="shared" si="13"/>
        <v>0</v>
      </c>
      <c r="K50" s="87">
        <f t="shared" si="13"/>
        <v>0</v>
      </c>
      <c r="L50" s="87">
        <f t="shared" si="13"/>
        <v>0</v>
      </c>
      <c r="M50" s="87">
        <f t="shared" si="13"/>
        <v>0</v>
      </c>
      <c r="N50" s="87">
        <f t="shared" si="13"/>
        <v>0</v>
      </c>
      <c r="O50" s="87">
        <f t="shared" si="13"/>
        <v>0</v>
      </c>
      <c r="P50" s="87">
        <f t="shared" si="13"/>
        <v>0</v>
      </c>
      <c r="Q50" s="87">
        <f t="shared" si="13"/>
        <v>0</v>
      </c>
      <c r="R50" s="87">
        <f t="shared" si="13"/>
        <v>0</v>
      </c>
      <c r="S50" s="87">
        <f t="shared" si="13"/>
        <v>0</v>
      </c>
      <c r="T50" s="87">
        <f t="shared" si="13"/>
        <v>0</v>
      </c>
      <c r="U50" s="87">
        <f t="shared" si="13"/>
        <v>0</v>
      </c>
      <c r="V50" s="87">
        <f t="shared" si="13"/>
        <v>0</v>
      </c>
      <c r="W50" s="87">
        <f t="shared" si="13"/>
        <v>0</v>
      </c>
      <c r="X50" s="87">
        <f t="shared" si="13"/>
        <v>0</v>
      </c>
      <c r="Y50" s="87">
        <f t="shared" si="13"/>
        <v>0</v>
      </c>
      <c r="Z50" s="87">
        <f t="shared" si="13"/>
        <v>0</v>
      </c>
      <c r="AA50" s="87">
        <f t="shared" si="13"/>
        <v>0</v>
      </c>
      <c r="AB50" s="87">
        <f t="shared" si="13"/>
        <v>0</v>
      </c>
      <c r="AC50" s="87">
        <f t="shared" si="13"/>
        <v>0</v>
      </c>
      <c r="AD50" s="87">
        <f t="shared" si="13"/>
        <v>0</v>
      </c>
      <c r="AE50" s="87">
        <f t="shared" si="13"/>
        <v>0</v>
      </c>
      <c r="AF50" s="87">
        <f t="shared" si="13"/>
        <v>0</v>
      </c>
      <c r="AG50" s="87">
        <f t="shared" si="13"/>
        <v>0</v>
      </c>
    </row>
    <row r="51" spans="1:15" ht="30.75" customHeight="1">
      <c r="A51" s="30"/>
      <c r="B51" s="30"/>
      <c r="C51" s="31" t="s">
        <v>59</v>
      </c>
      <c r="D51" s="32" t="s">
        <v>60</v>
      </c>
      <c r="E51" s="87">
        <v>4500</v>
      </c>
      <c r="F51" s="102"/>
      <c r="G51" s="107">
        <f>E51+F51</f>
        <v>4500</v>
      </c>
      <c r="H51" s="15"/>
      <c r="I51" s="12"/>
      <c r="J51" s="15"/>
      <c r="K51" s="12"/>
      <c r="L51" s="15"/>
      <c r="M51" s="12"/>
      <c r="N51" s="15"/>
      <c r="O51" s="12"/>
    </row>
    <row r="52" spans="1:15" ht="16.5" customHeight="1">
      <c r="A52" s="30"/>
      <c r="B52" s="30"/>
      <c r="C52" s="31" t="s">
        <v>61</v>
      </c>
      <c r="D52" s="32" t="s">
        <v>62</v>
      </c>
      <c r="E52" s="87">
        <v>50</v>
      </c>
      <c r="F52" s="102"/>
      <c r="G52" s="107">
        <f>E52+F52</f>
        <v>50</v>
      </c>
      <c r="H52" s="15"/>
      <c r="I52" s="12"/>
      <c r="J52" s="15"/>
      <c r="K52" s="12"/>
      <c r="L52" s="15"/>
      <c r="M52" s="12"/>
      <c r="N52" s="15"/>
      <c r="O52" s="12"/>
    </row>
    <row r="53" spans="1:33" ht="48" customHeight="1">
      <c r="A53" s="30"/>
      <c r="B53" s="35">
        <v>75615</v>
      </c>
      <c r="C53" s="31"/>
      <c r="D53" s="32" t="s">
        <v>63</v>
      </c>
      <c r="E53" s="87">
        <f>SUM(E54:E61)</f>
        <v>917550</v>
      </c>
      <c r="F53" s="87">
        <f aca="true" t="shared" si="14" ref="F53:AG53">SUM(F54:F61)</f>
        <v>0</v>
      </c>
      <c r="G53" s="87">
        <f t="shared" si="14"/>
        <v>917550</v>
      </c>
      <c r="H53" s="87">
        <f t="shared" si="14"/>
        <v>0</v>
      </c>
      <c r="I53" s="87">
        <f t="shared" si="14"/>
        <v>0</v>
      </c>
      <c r="J53" s="87">
        <f t="shared" si="14"/>
        <v>0</v>
      </c>
      <c r="K53" s="87">
        <f t="shared" si="14"/>
        <v>0</v>
      </c>
      <c r="L53" s="87">
        <f t="shared" si="14"/>
        <v>0</v>
      </c>
      <c r="M53" s="87">
        <f t="shared" si="14"/>
        <v>0</v>
      </c>
      <c r="N53" s="87">
        <f t="shared" si="14"/>
        <v>0</v>
      </c>
      <c r="O53" s="87">
        <f t="shared" si="14"/>
        <v>0</v>
      </c>
      <c r="P53" s="87">
        <f t="shared" si="14"/>
        <v>0</v>
      </c>
      <c r="Q53" s="87">
        <f t="shared" si="14"/>
        <v>0</v>
      </c>
      <c r="R53" s="87">
        <f t="shared" si="14"/>
        <v>0</v>
      </c>
      <c r="S53" s="87">
        <f t="shared" si="14"/>
        <v>0</v>
      </c>
      <c r="T53" s="87">
        <f t="shared" si="14"/>
        <v>0</v>
      </c>
      <c r="U53" s="87">
        <f t="shared" si="14"/>
        <v>0</v>
      </c>
      <c r="V53" s="87">
        <f t="shared" si="14"/>
        <v>0</v>
      </c>
      <c r="W53" s="87">
        <f t="shared" si="14"/>
        <v>0</v>
      </c>
      <c r="X53" s="87">
        <f t="shared" si="14"/>
        <v>0</v>
      </c>
      <c r="Y53" s="87">
        <f t="shared" si="14"/>
        <v>0</v>
      </c>
      <c r="Z53" s="87">
        <f t="shared" si="14"/>
        <v>0</v>
      </c>
      <c r="AA53" s="87">
        <f t="shared" si="14"/>
        <v>0</v>
      </c>
      <c r="AB53" s="87">
        <f t="shared" si="14"/>
        <v>0</v>
      </c>
      <c r="AC53" s="87">
        <f t="shared" si="14"/>
        <v>0</v>
      </c>
      <c r="AD53" s="87">
        <f t="shared" si="14"/>
        <v>0</v>
      </c>
      <c r="AE53" s="87">
        <f t="shared" si="14"/>
        <v>0</v>
      </c>
      <c r="AF53" s="87">
        <f t="shared" si="14"/>
        <v>0</v>
      </c>
      <c r="AG53" s="87">
        <f t="shared" si="14"/>
        <v>0</v>
      </c>
    </row>
    <row r="54" spans="1:15" ht="15">
      <c r="A54" s="30"/>
      <c r="B54" s="30"/>
      <c r="C54" s="31" t="s">
        <v>64</v>
      </c>
      <c r="D54" s="32" t="s">
        <v>65</v>
      </c>
      <c r="E54" s="87">
        <v>730000</v>
      </c>
      <c r="F54" s="102"/>
      <c r="G54" s="107">
        <f aca="true" t="shared" si="15" ref="G54:G61">E54+F54</f>
        <v>730000</v>
      </c>
      <c r="H54" s="15"/>
      <c r="I54" s="12"/>
      <c r="J54" s="15"/>
      <c r="K54" s="12"/>
      <c r="L54" s="15"/>
      <c r="M54" s="12"/>
      <c r="N54" s="15"/>
      <c r="O54" s="12"/>
    </row>
    <row r="55" spans="1:15" ht="15">
      <c r="A55" s="30"/>
      <c r="B55" s="30"/>
      <c r="C55" s="31" t="s">
        <v>66</v>
      </c>
      <c r="D55" s="32" t="s">
        <v>67</v>
      </c>
      <c r="E55" s="87">
        <v>138000</v>
      </c>
      <c r="F55" s="102"/>
      <c r="G55" s="107">
        <f t="shared" si="15"/>
        <v>138000</v>
      </c>
      <c r="H55" s="15"/>
      <c r="I55" s="12"/>
      <c r="J55" s="15"/>
      <c r="K55" s="12"/>
      <c r="L55" s="15"/>
      <c r="M55" s="12"/>
      <c r="N55" s="15"/>
      <c r="O55" s="12"/>
    </row>
    <row r="56" spans="1:15" ht="15">
      <c r="A56" s="30"/>
      <c r="B56" s="30"/>
      <c r="C56" s="31" t="s">
        <v>68</v>
      </c>
      <c r="D56" s="32" t="s">
        <v>69</v>
      </c>
      <c r="E56" s="87">
        <v>2000</v>
      </c>
      <c r="F56" s="102"/>
      <c r="G56" s="107">
        <f t="shared" si="15"/>
        <v>2000</v>
      </c>
      <c r="H56" s="15"/>
      <c r="I56" s="12"/>
      <c r="J56" s="15"/>
      <c r="K56" s="12"/>
      <c r="L56" s="15"/>
      <c r="M56" s="12"/>
      <c r="N56" s="15"/>
      <c r="O56" s="12"/>
    </row>
    <row r="57" spans="1:15" ht="15">
      <c r="A57" s="30"/>
      <c r="B57" s="30"/>
      <c r="C57" s="31" t="s">
        <v>70</v>
      </c>
      <c r="D57" s="32" t="s">
        <v>71</v>
      </c>
      <c r="E57" s="87">
        <v>20000</v>
      </c>
      <c r="F57" s="102"/>
      <c r="G57" s="107">
        <f t="shared" si="15"/>
        <v>20000</v>
      </c>
      <c r="H57" s="15"/>
      <c r="I57" s="12"/>
      <c r="J57" s="15"/>
      <c r="K57" s="12"/>
      <c r="L57" s="15"/>
      <c r="M57" s="12"/>
      <c r="N57" s="15"/>
      <c r="O57" s="12"/>
    </row>
    <row r="58" spans="1:15" ht="15">
      <c r="A58" s="30"/>
      <c r="B58" s="30"/>
      <c r="C58" s="31" t="s">
        <v>72</v>
      </c>
      <c r="D58" s="32" t="s">
        <v>73</v>
      </c>
      <c r="E58" s="87">
        <v>27000</v>
      </c>
      <c r="F58" s="102"/>
      <c r="G58" s="107">
        <f t="shared" si="15"/>
        <v>27000</v>
      </c>
      <c r="H58" s="15"/>
      <c r="I58" s="12"/>
      <c r="J58" s="15"/>
      <c r="K58" s="12"/>
      <c r="L58" s="15"/>
      <c r="M58" s="12"/>
      <c r="N58" s="15"/>
      <c r="O58" s="12"/>
    </row>
    <row r="59" spans="1:15" ht="15" hidden="1">
      <c r="A59" s="30"/>
      <c r="B59" s="30"/>
      <c r="C59" s="31" t="s">
        <v>74</v>
      </c>
      <c r="D59" s="32" t="s">
        <v>75</v>
      </c>
      <c r="E59" s="87">
        <v>0</v>
      </c>
      <c r="F59" s="102"/>
      <c r="G59" s="107">
        <f t="shared" si="15"/>
        <v>0</v>
      </c>
      <c r="H59" s="15"/>
      <c r="I59" s="12"/>
      <c r="J59" s="15"/>
      <c r="K59" s="12"/>
      <c r="L59" s="15"/>
      <c r="M59" s="12"/>
      <c r="N59" s="15"/>
      <c r="O59" s="12"/>
    </row>
    <row r="60" spans="1:15" ht="15">
      <c r="A60" s="30"/>
      <c r="B60" s="30"/>
      <c r="C60" s="31" t="s">
        <v>21</v>
      </c>
      <c r="D60" s="32" t="s">
        <v>22</v>
      </c>
      <c r="E60" s="87">
        <v>50</v>
      </c>
      <c r="F60" s="102"/>
      <c r="G60" s="107">
        <f t="shared" si="15"/>
        <v>50</v>
      </c>
      <c r="H60" s="15"/>
      <c r="I60" s="12"/>
      <c r="J60" s="15"/>
      <c r="K60" s="12"/>
      <c r="L60" s="15"/>
      <c r="M60" s="12"/>
      <c r="N60" s="15"/>
      <c r="O60" s="12"/>
    </row>
    <row r="61" spans="1:15" ht="18.75" customHeight="1">
      <c r="A61" s="30"/>
      <c r="B61" s="30"/>
      <c r="C61" s="31" t="s">
        <v>61</v>
      </c>
      <c r="D61" s="32" t="s">
        <v>62</v>
      </c>
      <c r="E61" s="87">
        <v>500</v>
      </c>
      <c r="F61" s="102"/>
      <c r="G61" s="107">
        <f t="shared" si="15"/>
        <v>500</v>
      </c>
      <c r="H61" s="15"/>
      <c r="I61" s="12"/>
      <c r="J61" s="15"/>
      <c r="K61" s="12"/>
      <c r="L61" s="15"/>
      <c r="M61" s="12"/>
      <c r="N61" s="15"/>
      <c r="O61" s="12"/>
    </row>
    <row r="62" spans="1:33" ht="47.25" customHeight="1">
      <c r="A62" s="30"/>
      <c r="B62" s="35">
        <v>75616</v>
      </c>
      <c r="C62" s="31"/>
      <c r="D62" s="32" t="s">
        <v>76</v>
      </c>
      <c r="E62" s="87">
        <f>SUM(E63:E73)</f>
        <v>811850</v>
      </c>
      <c r="F62" s="87">
        <f aca="true" t="shared" si="16" ref="F62:AG62">SUM(F63:F73)</f>
        <v>0</v>
      </c>
      <c r="G62" s="87">
        <f t="shared" si="16"/>
        <v>811850</v>
      </c>
      <c r="H62" s="87">
        <f t="shared" si="16"/>
        <v>0</v>
      </c>
      <c r="I62" s="87">
        <f t="shared" si="16"/>
        <v>0</v>
      </c>
      <c r="J62" s="87">
        <f t="shared" si="16"/>
        <v>0</v>
      </c>
      <c r="K62" s="87">
        <f t="shared" si="16"/>
        <v>0</v>
      </c>
      <c r="L62" s="87">
        <f t="shared" si="16"/>
        <v>0</v>
      </c>
      <c r="M62" s="87">
        <f t="shared" si="16"/>
        <v>0</v>
      </c>
      <c r="N62" s="87">
        <f t="shared" si="16"/>
        <v>0</v>
      </c>
      <c r="O62" s="87">
        <f t="shared" si="16"/>
        <v>0</v>
      </c>
      <c r="P62" s="87">
        <f t="shared" si="16"/>
        <v>0</v>
      </c>
      <c r="Q62" s="87">
        <f t="shared" si="16"/>
        <v>0</v>
      </c>
      <c r="R62" s="87">
        <f t="shared" si="16"/>
        <v>0</v>
      </c>
      <c r="S62" s="87">
        <f t="shared" si="16"/>
        <v>0</v>
      </c>
      <c r="T62" s="87">
        <f t="shared" si="16"/>
        <v>0</v>
      </c>
      <c r="U62" s="87">
        <f t="shared" si="16"/>
        <v>0</v>
      </c>
      <c r="V62" s="87">
        <f t="shared" si="16"/>
        <v>0</v>
      </c>
      <c r="W62" s="87">
        <f t="shared" si="16"/>
        <v>0</v>
      </c>
      <c r="X62" s="87">
        <f t="shared" si="16"/>
        <v>0</v>
      </c>
      <c r="Y62" s="87">
        <f t="shared" si="16"/>
        <v>0</v>
      </c>
      <c r="Z62" s="87">
        <f t="shared" si="16"/>
        <v>0</v>
      </c>
      <c r="AA62" s="87">
        <f t="shared" si="16"/>
        <v>0</v>
      </c>
      <c r="AB62" s="87">
        <f t="shared" si="16"/>
        <v>0</v>
      </c>
      <c r="AC62" s="87">
        <f t="shared" si="16"/>
        <v>0</v>
      </c>
      <c r="AD62" s="87">
        <f t="shared" si="16"/>
        <v>0</v>
      </c>
      <c r="AE62" s="87">
        <f t="shared" si="16"/>
        <v>0</v>
      </c>
      <c r="AF62" s="87">
        <f t="shared" si="16"/>
        <v>0</v>
      </c>
      <c r="AG62" s="87">
        <f t="shared" si="16"/>
        <v>0</v>
      </c>
    </row>
    <row r="63" spans="1:15" ht="15">
      <c r="A63" s="30"/>
      <c r="B63" s="30"/>
      <c r="C63" s="31" t="s">
        <v>64</v>
      </c>
      <c r="D63" s="32" t="s">
        <v>65</v>
      </c>
      <c r="E63" s="87">
        <v>400000</v>
      </c>
      <c r="F63" s="102"/>
      <c r="G63" s="107">
        <f aca="true" t="shared" si="17" ref="G63:G73">E63+F63</f>
        <v>400000</v>
      </c>
      <c r="H63" s="15"/>
      <c r="I63" s="12"/>
      <c r="J63" s="15"/>
      <c r="K63" s="12"/>
      <c r="L63" s="15"/>
      <c r="M63" s="12"/>
      <c r="N63" s="15"/>
      <c r="O63" s="12"/>
    </row>
    <row r="64" spans="1:15" ht="15">
      <c r="A64" s="30"/>
      <c r="B64" s="30"/>
      <c r="C64" s="31" t="s">
        <v>66</v>
      </c>
      <c r="D64" s="32" t="s">
        <v>67</v>
      </c>
      <c r="E64" s="87">
        <v>325000</v>
      </c>
      <c r="F64" s="102"/>
      <c r="G64" s="107">
        <f t="shared" si="17"/>
        <v>325000</v>
      </c>
      <c r="H64" s="15"/>
      <c r="I64" s="12"/>
      <c r="J64" s="15"/>
      <c r="K64" s="12"/>
      <c r="L64" s="15"/>
      <c r="M64" s="12"/>
      <c r="N64" s="15"/>
      <c r="O64" s="12"/>
    </row>
    <row r="65" spans="1:15" ht="15">
      <c r="A65" s="30"/>
      <c r="B65" s="30"/>
      <c r="C65" s="31" t="s">
        <v>68</v>
      </c>
      <c r="D65" s="32" t="s">
        <v>69</v>
      </c>
      <c r="E65" s="87">
        <v>140</v>
      </c>
      <c r="F65" s="102"/>
      <c r="G65" s="107">
        <f t="shared" si="17"/>
        <v>140</v>
      </c>
      <c r="H65" s="15"/>
      <c r="I65" s="12"/>
      <c r="J65" s="15"/>
      <c r="K65" s="12"/>
      <c r="L65" s="15"/>
      <c r="M65" s="12"/>
      <c r="N65" s="15"/>
      <c r="O65" s="12"/>
    </row>
    <row r="66" spans="1:15" ht="15">
      <c r="A66" s="30"/>
      <c r="B66" s="30"/>
      <c r="C66" s="31" t="s">
        <v>70</v>
      </c>
      <c r="D66" s="32" t="s">
        <v>71</v>
      </c>
      <c r="E66" s="87">
        <v>51250</v>
      </c>
      <c r="F66" s="102"/>
      <c r="G66" s="107">
        <f t="shared" si="17"/>
        <v>51250</v>
      </c>
      <c r="H66" s="15"/>
      <c r="I66" s="12"/>
      <c r="J66" s="15"/>
      <c r="K66" s="12"/>
      <c r="L66" s="15"/>
      <c r="M66" s="12"/>
      <c r="N66" s="15"/>
      <c r="O66" s="12"/>
    </row>
    <row r="67" spans="1:15" ht="15">
      <c r="A67" s="30"/>
      <c r="B67" s="30"/>
      <c r="C67" s="31" t="s">
        <v>77</v>
      </c>
      <c r="D67" s="32" t="s">
        <v>78</v>
      </c>
      <c r="E67" s="87">
        <v>2000</v>
      </c>
      <c r="F67" s="102"/>
      <c r="G67" s="107">
        <f t="shared" si="17"/>
        <v>2000</v>
      </c>
      <c r="H67" s="15"/>
      <c r="I67" s="12"/>
      <c r="J67" s="15"/>
      <c r="K67" s="12"/>
      <c r="L67" s="15"/>
      <c r="M67" s="12"/>
      <c r="N67" s="15"/>
      <c r="O67" s="12"/>
    </row>
    <row r="68" spans="1:15" ht="15">
      <c r="A68" s="30"/>
      <c r="B68" s="30"/>
      <c r="C68" s="31" t="s">
        <v>79</v>
      </c>
      <c r="D68" s="32" t="s">
        <v>80</v>
      </c>
      <c r="E68" s="87">
        <v>60</v>
      </c>
      <c r="F68" s="102"/>
      <c r="G68" s="107">
        <f t="shared" si="17"/>
        <v>60</v>
      </c>
      <c r="H68" s="15"/>
      <c r="I68" s="12"/>
      <c r="J68" s="15"/>
      <c r="K68" s="12"/>
      <c r="L68" s="15"/>
      <c r="M68" s="12"/>
      <c r="N68" s="15"/>
      <c r="O68" s="12"/>
    </row>
    <row r="69" spans="1:15" ht="15">
      <c r="A69" s="30"/>
      <c r="B69" s="30"/>
      <c r="C69" s="31" t="s">
        <v>81</v>
      </c>
      <c r="D69" s="32" t="s">
        <v>82</v>
      </c>
      <c r="E69" s="87">
        <v>300</v>
      </c>
      <c r="F69" s="102"/>
      <c r="G69" s="107">
        <f t="shared" si="17"/>
        <v>300</v>
      </c>
      <c r="H69" s="15"/>
      <c r="I69" s="12"/>
      <c r="J69" s="15"/>
      <c r="K69" s="12"/>
      <c r="L69" s="15"/>
      <c r="M69" s="12"/>
      <c r="N69" s="15"/>
      <c r="O69" s="12"/>
    </row>
    <row r="70" spans="1:15" ht="17.25" customHeight="1">
      <c r="A70" s="30"/>
      <c r="B70" s="30"/>
      <c r="C70" s="31" t="s">
        <v>83</v>
      </c>
      <c r="D70" s="32" t="s">
        <v>84</v>
      </c>
      <c r="E70" s="87">
        <v>4000</v>
      </c>
      <c r="F70" s="102"/>
      <c r="G70" s="107">
        <f t="shared" si="17"/>
        <v>4000</v>
      </c>
      <c r="H70" s="15"/>
      <c r="I70" s="12"/>
      <c r="J70" s="15"/>
      <c r="K70" s="12"/>
      <c r="L70" s="15"/>
      <c r="M70" s="12"/>
      <c r="N70" s="15"/>
      <c r="O70" s="12"/>
    </row>
    <row r="71" spans="1:15" ht="15">
      <c r="A71" s="30"/>
      <c r="B71" s="30"/>
      <c r="C71" s="31" t="s">
        <v>72</v>
      </c>
      <c r="D71" s="32" t="s">
        <v>73</v>
      </c>
      <c r="E71" s="87">
        <v>25000</v>
      </c>
      <c r="F71" s="102"/>
      <c r="G71" s="107">
        <f t="shared" si="17"/>
        <v>25000</v>
      </c>
      <c r="H71" s="15"/>
      <c r="I71" s="12"/>
      <c r="J71" s="15"/>
      <c r="K71" s="12"/>
      <c r="L71" s="15"/>
      <c r="M71" s="12"/>
      <c r="N71" s="15"/>
      <c r="O71" s="12"/>
    </row>
    <row r="72" spans="1:15" ht="15">
      <c r="A72" s="30"/>
      <c r="B72" s="30"/>
      <c r="C72" s="31" t="s">
        <v>21</v>
      </c>
      <c r="D72" s="32" t="s">
        <v>22</v>
      </c>
      <c r="E72" s="87">
        <v>1600</v>
      </c>
      <c r="F72" s="102"/>
      <c r="G72" s="107">
        <f t="shared" si="17"/>
        <v>1600</v>
      </c>
      <c r="H72" s="15"/>
      <c r="I72" s="12"/>
      <c r="J72" s="15"/>
      <c r="K72" s="12"/>
      <c r="L72" s="15"/>
      <c r="M72" s="12"/>
      <c r="N72" s="15"/>
      <c r="O72" s="12"/>
    </row>
    <row r="73" spans="1:15" ht="16.5" customHeight="1">
      <c r="A73" s="30"/>
      <c r="B73" s="30"/>
      <c r="C73" s="31" t="s">
        <v>61</v>
      </c>
      <c r="D73" s="32" t="s">
        <v>62</v>
      </c>
      <c r="E73" s="87">
        <v>2500</v>
      </c>
      <c r="F73" s="102"/>
      <c r="G73" s="107">
        <f t="shared" si="17"/>
        <v>2500</v>
      </c>
      <c r="H73" s="15"/>
      <c r="I73" s="12"/>
      <c r="J73" s="15"/>
      <c r="K73" s="12"/>
      <c r="L73" s="15"/>
      <c r="M73" s="12"/>
      <c r="N73" s="15"/>
      <c r="O73" s="12"/>
    </row>
    <row r="74" spans="1:33" ht="31.5" customHeight="1">
      <c r="A74" s="30"/>
      <c r="B74" s="35">
        <v>75618</v>
      </c>
      <c r="C74" s="31"/>
      <c r="D74" s="32" t="s">
        <v>85</v>
      </c>
      <c r="E74" s="87">
        <f>SUM(E75:E77)</f>
        <v>95400</v>
      </c>
      <c r="F74" s="87">
        <f aca="true" t="shared" si="18" ref="F74:AG74">SUM(F75:F77)</f>
        <v>0</v>
      </c>
      <c r="G74" s="87">
        <f t="shared" si="18"/>
        <v>95400</v>
      </c>
      <c r="H74" s="87">
        <f t="shared" si="18"/>
        <v>0</v>
      </c>
      <c r="I74" s="87">
        <f t="shared" si="18"/>
        <v>0</v>
      </c>
      <c r="J74" s="87">
        <f t="shared" si="18"/>
        <v>0</v>
      </c>
      <c r="K74" s="87">
        <f t="shared" si="18"/>
        <v>0</v>
      </c>
      <c r="L74" s="87">
        <f t="shared" si="18"/>
        <v>0</v>
      </c>
      <c r="M74" s="87">
        <f t="shared" si="18"/>
        <v>0</v>
      </c>
      <c r="N74" s="87">
        <f t="shared" si="18"/>
        <v>0</v>
      </c>
      <c r="O74" s="87">
        <f t="shared" si="18"/>
        <v>0</v>
      </c>
      <c r="P74" s="87">
        <f t="shared" si="18"/>
        <v>0</v>
      </c>
      <c r="Q74" s="87">
        <f t="shared" si="18"/>
        <v>0</v>
      </c>
      <c r="R74" s="87">
        <f t="shared" si="18"/>
        <v>0</v>
      </c>
      <c r="S74" s="87">
        <f t="shared" si="18"/>
        <v>0</v>
      </c>
      <c r="T74" s="87">
        <f t="shared" si="18"/>
        <v>0</v>
      </c>
      <c r="U74" s="87">
        <f t="shared" si="18"/>
        <v>0</v>
      </c>
      <c r="V74" s="87">
        <f t="shared" si="18"/>
        <v>0</v>
      </c>
      <c r="W74" s="87">
        <f t="shared" si="18"/>
        <v>0</v>
      </c>
      <c r="X74" s="87">
        <f t="shared" si="18"/>
        <v>0</v>
      </c>
      <c r="Y74" s="87">
        <f t="shared" si="18"/>
        <v>0</v>
      </c>
      <c r="Z74" s="87">
        <f t="shared" si="18"/>
        <v>0</v>
      </c>
      <c r="AA74" s="87">
        <f t="shared" si="18"/>
        <v>0</v>
      </c>
      <c r="AB74" s="87">
        <f t="shared" si="18"/>
        <v>0</v>
      </c>
      <c r="AC74" s="87">
        <f t="shared" si="18"/>
        <v>0</v>
      </c>
      <c r="AD74" s="87">
        <f t="shared" si="18"/>
        <v>0</v>
      </c>
      <c r="AE74" s="87">
        <f t="shared" si="18"/>
        <v>0</v>
      </c>
      <c r="AF74" s="87">
        <f t="shared" si="18"/>
        <v>0</v>
      </c>
      <c r="AG74" s="87">
        <f t="shared" si="18"/>
        <v>0</v>
      </c>
    </row>
    <row r="75" spans="1:15" ht="15">
      <c r="A75" s="30"/>
      <c r="B75" s="30"/>
      <c r="C75" s="31" t="s">
        <v>86</v>
      </c>
      <c r="D75" s="32" t="s">
        <v>87</v>
      </c>
      <c r="E75" s="87">
        <v>8200</v>
      </c>
      <c r="F75" s="102"/>
      <c r="G75" s="107">
        <f>E75+F75</f>
        <v>8200</v>
      </c>
      <c r="H75" s="15"/>
      <c r="I75" s="12"/>
      <c r="J75" s="15"/>
      <c r="K75" s="12"/>
      <c r="L75" s="15"/>
      <c r="M75" s="12"/>
      <c r="N75" s="15"/>
      <c r="O75" s="12"/>
    </row>
    <row r="76" spans="1:15" ht="15.75" customHeight="1">
      <c r="A76" s="30"/>
      <c r="B76" s="30"/>
      <c r="C76" s="31" t="s">
        <v>88</v>
      </c>
      <c r="D76" s="32" t="s">
        <v>89</v>
      </c>
      <c r="E76" s="87">
        <v>84200</v>
      </c>
      <c r="F76" s="102"/>
      <c r="G76" s="107">
        <f>E76+F76</f>
        <v>84200</v>
      </c>
      <c r="H76" s="15"/>
      <c r="I76" s="12"/>
      <c r="J76" s="15"/>
      <c r="K76" s="12"/>
      <c r="L76" s="15"/>
      <c r="M76" s="12"/>
      <c r="N76" s="15"/>
      <c r="O76" s="12"/>
    </row>
    <row r="77" spans="1:15" ht="30.75" customHeight="1">
      <c r="A77" s="30"/>
      <c r="B77" s="30"/>
      <c r="C77" s="31" t="s">
        <v>90</v>
      </c>
      <c r="D77" s="32" t="s">
        <v>91</v>
      </c>
      <c r="E77" s="87">
        <v>3000</v>
      </c>
      <c r="F77" s="102"/>
      <c r="G77" s="107">
        <f>E77+F77</f>
        <v>3000</v>
      </c>
      <c r="H77" s="15"/>
      <c r="I77" s="12"/>
      <c r="J77" s="15"/>
      <c r="K77" s="12"/>
      <c r="L77" s="15"/>
      <c r="M77" s="12"/>
      <c r="N77" s="15"/>
      <c r="O77" s="12"/>
    </row>
    <row r="78" spans="1:33" ht="16.5" customHeight="1">
      <c r="A78" s="30"/>
      <c r="B78" s="35">
        <v>75621</v>
      </c>
      <c r="C78" s="31"/>
      <c r="D78" s="32" t="s">
        <v>92</v>
      </c>
      <c r="E78" s="87">
        <f>SUM(E79:E80)</f>
        <v>1882478</v>
      </c>
      <c r="F78" s="87">
        <f aca="true" t="shared" si="19" ref="F78:AG78">SUM(F79:F80)</f>
        <v>20430</v>
      </c>
      <c r="G78" s="87">
        <f t="shared" si="19"/>
        <v>1902908</v>
      </c>
      <c r="H78" s="87">
        <f t="shared" si="19"/>
        <v>0</v>
      </c>
      <c r="I78" s="87">
        <f t="shared" si="19"/>
        <v>0</v>
      </c>
      <c r="J78" s="87">
        <f t="shared" si="19"/>
        <v>0</v>
      </c>
      <c r="K78" s="87">
        <f t="shared" si="19"/>
        <v>0</v>
      </c>
      <c r="L78" s="87">
        <f t="shared" si="19"/>
        <v>0</v>
      </c>
      <c r="M78" s="87">
        <f t="shared" si="19"/>
        <v>0</v>
      </c>
      <c r="N78" s="87">
        <f t="shared" si="19"/>
        <v>0</v>
      </c>
      <c r="O78" s="87">
        <f t="shared" si="19"/>
        <v>0</v>
      </c>
      <c r="P78" s="87">
        <f t="shared" si="19"/>
        <v>0</v>
      </c>
      <c r="Q78" s="87">
        <f t="shared" si="19"/>
        <v>0</v>
      </c>
      <c r="R78" s="87">
        <f t="shared" si="19"/>
        <v>0</v>
      </c>
      <c r="S78" s="87">
        <f t="shared" si="19"/>
        <v>0</v>
      </c>
      <c r="T78" s="87">
        <f t="shared" si="19"/>
        <v>0</v>
      </c>
      <c r="U78" s="87">
        <f t="shared" si="19"/>
        <v>0</v>
      </c>
      <c r="V78" s="87">
        <f t="shared" si="19"/>
        <v>0</v>
      </c>
      <c r="W78" s="87">
        <f t="shared" si="19"/>
        <v>0</v>
      </c>
      <c r="X78" s="87">
        <f t="shared" si="19"/>
        <v>0</v>
      </c>
      <c r="Y78" s="87">
        <f t="shared" si="19"/>
        <v>0</v>
      </c>
      <c r="Z78" s="87">
        <f t="shared" si="19"/>
        <v>0</v>
      </c>
      <c r="AA78" s="87">
        <f t="shared" si="19"/>
        <v>0</v>
      </c>
      <c r="AB78" s="87">
        <f t="shared" si="19"/>
        <v>0</v>
      </c>
      <c r="AC78" s="87">
        <f t="shared" si="19"/>
        <v>0</v>
      </c>
      <c r="AD78" s="87">
        <f t="shared" si="19"/>
        <v>0</v>
      </c>
      <c r="AE78" s="87">
        <f t="shared" si="19"/>
        <v>0</v>
      </c>
      <c r="AF78" s="87">
        <f t="shared" si="19"/>
        <v>0</v>
      </c>
      <c r="AG78" s="87">
        <f t="shared" si="19"/>
        <v>0</v>
      </c>
    </row>
    <row r="79" spans="1:15" ht="15">
      <c r="A79" s="30"/>
      <c r="B79" s="35"/>
      <c r="C79" s="31" t="s">
        <v>93</v>
      </c>
      <c r="D79" s="32" t="s">
        <v>94</v>
      </c>
      <c r="E79" s="87">
        <v>1881478</v>
      </c>
      <c r="F79" s="104">
        <v>20430</v>
      </c>
      <c r="G79" s="107">
        <f>E79+F79</f>
        <v>1901908</v>
      </c>
      <c r="H79" s="20"/>
      <c r="I79" s="12"/>
      <c r="J79" s="15"/>
      <c r="K79" s="12"/>
      <c r="L79" s="15"/>
      <c r="M79" s="12"/>
      <c r="N79" s="15"/>
      <c r="O79" s="12"/>
    </row>
    <row r="80" spans="1:15" ht="15">
      <c r="A80" s="30"/>
      <c r="B80" s="35"/>
      <c r="C80" s="31" t="s">
        <v>95</v>
      </c>
      <c r="D80" s="32" t="s">
        <v>96</v>
      </c>
      <c r="E80" s="87">
        <v>1000</v>
      </c>
      <c r="F80" s="102"/>
      <c r="G80" s="107">
        <f>E80+F80</f>
        <v>1000</v>
      </c>
      <c r="H80" s="20"/>
      <c r="I80" s="12"/>
      <c r="J80" s="15"/>
      <c r="K80" s="12"/>
      <c r="L80" s="15"/>
      <c r="M80" s="12"/>
      <c r="N80" s="15"/>
      <c r="O80" s="12"/>
    </row>
    <row r="81" spans="1:33" ht="14.25">
      <c r="A81" s="26">
        <v>758</v>
      </c>
      <c r="B81" s="34"/>
      <c r="C81" s="27"/>
      <c r="D81" s="28" t="s">
        <v>97</v>
      </c>
      <c r="E81" s="88">
        <f>E82+E84+E86+E89</f>
        <v>6057403</v>
      </c>
      <c r="F81" s="88">
        <f aca="true" t="shared" si="20" ref="F81:AG81">F82+F84+F86+F89</f>
        <v>-1844309</v>
      </c>
      <c r="G81" s="88">
        <f t="shared" si="20"/>
        <v>4213094</v>
      </c>
      <c r="H81" s="88">
        <f t="shared" si="20"/>
        <v>0</v>
      </c>
      <c r="I81" s="88">
        <f t="shared" si="20"/>
        <v>0</v>
      </c>
      <c r="J81" s="88">
        <f t="shared" si="20"/>
        <v>0</v>
      </c>
      <c r="K81" s="88">
        <f t="shared" si="20"/>
        <v>0</v>
      </c>
      <c r="L81" s="88">
        <f t="shared" si="20"/>
        <v>0</v>
      </c>
      <c r="M81" s="88">
        <f t="shared" si="20"/>
        <v>0</v>
      </c>
      <c r="N81" s="88">
        <f t="shared" si="20"/>
        <v>0</v>
      </c>
      <c r="O81" s="88">
        <f t="shared" si="20"/>
        <v>0</v>
      </c>
      <c r="P81" s="88">
        <f t="shared" si="20"/>
        <v>0</v>
      </c>
      <c r="Q81" s="88">
        <f t="shared" si="20"/>
        <v>0</v>
      </c>
      <c r="R81" s="88">
        <f t="shared" si="20"/>
        <v>0</v>
      </c>
      <c r="S81" s="88">
        <f t="shared" si="20"/>
        <v>0</v>
      </c>
      <c r="T81" s="88">
        <f t="shared" si="20"/>
        <v>0</v>
      </c>
      <c r="U81" s="88">
        <f t="shared" si="20"/>
        <v>0</v>
      </c>
      <c r="V81" s="88">
        <f t="shared" si="20"/>
        <v>0</v>
      </c>
      <c r="W81" s="88">
        <f t="shared" si="20"/>
        <v>0</v>
      </c>
      <c r="X81" s="88">
        <f t="shared" si="20"/>
        <v>0</v>
      </c>
      <c r="Y81" s="88">
        <f t="shared" si="20"/>
        <v>0</v>
      </c>
      <c r="Z81" s="88">
        <f t="shared" si="20"/>
        <v>0</v>
      </c>
      <c r="AA81" s="88">
        <f t="shared" si="20"/>
        <v>0</v>
      </c>
      <c r="AB81" s="88">
        <f t="shared" si="20"/>
        <v>0</v>
      </c>
      <c r="AC81" s="88">
        <f t="shared" si="20"/>
        <v>0</v>
      </c>
      <c r="AD81" s="88">
        <f t="shared" si="20"/>
        <v>0</v>
      </c>
      <c r="AE81" s="88">
        <f t="shared" si="20"/>
        <v>0</v>
      </c>
      <c r="AF81" s="88">
        <f t="shared" si="20"/>
        <v>0</v>
      </c>
      <c r="AG81" s="88">
        <f t="shared" si="20"/>
        <v>0</v>
      </c>
    </row>
    <row r="82" spans="1:33" ht="30">
      <c r="A82" s="30"/>
      <c r="B82" s="35">
        <v>75801</v>
      </c>
      <c r="C82" s="31"/>
      <c r="D82" s="32" t="s">
        <v>98</v>
      </c>
      <c r="E82" s="87">
        <f>E83</f>
        <v>5258677</v>
      </c>
      <c r="F82" s="87">
        <f aca="true" t="shared" si="21" ref="F82:AG82">F83</f>
        <v>-1844309</v>
      </c>
      <c r="G82" s="87">
        <f t="shared" si="21"/>
        <v>3414368</v>
      </c>
      <c r="H82" s="87">
        <f t="shared" si="21"/>
        <v>0</v>
      </c>
      <c r="I82" s="87">
        <f t="shared" si="21"/>
        <v>0</v>
      </c>
      <c r="J82" s="87">
        <f t="shared" si="21"/>
        <v>0</v>
      </c>
      <c r="K82" s="87">
        <f t="shared" si="21"/>
        <v>0</v>
      </c>
      <c r="L82" s="87">
        <f t="shared" si="21"/>
        <v>0</v>
      </c>
      <c r="M82" s="87">
        <f t="shared" si="21"/>
        <v>0</v>
      </c>
      <c r="N82" s="87">
        <f t="shared" si="21"/>
        <v>0</v>
      </c>
      <c r="O82" s="87">
        <f t="shared" si="21"/>
        <v>0</v>
      </c>
      <c r="P82" s="87">
        <f t="shared" si="21"/>
        <v>0</v>
      </c>
      <c r="Q82" s="87">
        <f t="shared" si="21"/>
        <v>0</v>
      </c>
      <c r="R82" s="87">
        <f t="shared" si="21"/>
        <v>0</v>
      </c>
      <c r="S82" s="87">
        <f t="shared" si="21"/>
        <v>0</v>
      </c>
      <c r="T82" s="87">
        <f t="shared" si="21"/>
        <v>0</v>
      </c>
      <c r="U82" s="87">
        <f t="shared" si="21"/>
        <v>0</v>
      </c>
      <c r="V82" s="87">
        <f t="shared" si="21"/>
        <v>0</v>
      </c>
      <c r="W82" s="87">
        <f t="shared" si="21"/>
        <v>0</v>
      </c>
      <c r="X82" s="87">
        <f t="shared" si="21"/>
        <v>0</v>
      </c>
      <c r="Y82" s="87">
        <f t="shared" si="21"/>
        <v>0</v>
      </c>
      <c r="Z82" s="87">
        <f t="shared" si="21"/>
        <v>0</v>
      </c>
      <c r="AA82" s="87">
        <f t="shared" si="21"/>
        <v>0</v>
      </c>
      <c r="AB82" s="87">
        <f t="shared" si="21"/>
        <v>0</v>
      </c>
      <c r="AC82" s="87">
        <f t="shared" si="21"/>
        <v>0</v>
      </c>
      <c r="AD82" s="87">
        <f t="shared" si="21"/>
        <v>0</v>
      </c>
      <c r="AE82" s="87">
        <f t="shared" si="21"/>
        <v>0</v>
      </c>
      <c r="AF82" s="87">
        <f t="shared" si="21"/>
        <v>0</v>
      </c>
      <c r="AG82" s="87">
        <f t="shared" si="21"/>
        <v>0</v>
      </c>
    </row>
    <row r="83" spans="1:15" ht="15">
      <c r="A83" s="30"/>
      <c r="B83" s="35"/>
      <c r="C83" s="31" t="s">
        <v>99</v>
      </c>
      <c r="D83" s="32" t="s">
        <v>100</v>
      </c>
      <c r="E83" s="87">
        <v>5258677</v>
      </c>
      <c r="F83" s="86">
        <v>-1844309</v>
      </c>
      <c r="G83" s="107">
        <f>E83+F83</f>
        <v>3414368</v>
      </c>
      <c r="H83" s="15"/>
      <c r="I83" s="12"/>
      <c r="J83" s="15"/>
      <c r="K83" s="12"/>
      <c r="L83" s="15"/>
      <c r="M83" s="12"/>
      <c r="N83" s="15"/>
      <c r="O83" s="12"/>
    </row>
    <row r="84" spans="1:33" ht="15.75" customHeight="1">
      <c r="A84" s="30"/>
      <c r="B84" s="35">
        <v>75807</v>
      </c>
      <c r="C84" s="31"/>
      <c r="D84" s="32" t="s">
        <v>101</v>
      </c>
      <c r="E84" s="87">
        <f>E85</f>
        <v>758162</v>
      </c>
      <c r="F84" s="87">
        <f aca="true" t="shared" si="22" ref="F84:AG84">F85</f>
        <v>0</v>
      </c>
      <c r="G84" s="87">
        <f t="shared" si="22"/>
        <v>758162</v>
      </c>
      <c r="H84" s="87">
        <f t="shared" si="22"/>
        <v>0</v>
      </c>
      <c r="I84" s="87">
        <f t="shared" si="22"/>
        <v>0</v>
      </c>
      <c r="J84" s="87">
        <f t="shared" si="22"/>
        <v>0</v>
      </c>
      <c r="K84" s="87">
        <f t="shared" si="22"/>
        <v>0</v>
      </c>
      <c r="L84" s="87">
        <f t="shared" si="22"/>
        <v>0</v>
      </c>
      <c r="M84" s="87">
        <f t="shared" si="22"/>
        <v>0</v>
      </c>
      <c r="N84" s="87">
        <f t="shared" si="22"/>
        <v>0</v>
      </c>
      <c r="O84" s="87">
        <f t="shared" si="22"/>
        <v>0</v>
      </c>
      <c r="P84" s="87">
        <f t="shared" si="22"/>
        <v>0</v>
      </c>
      <c r="Q84" s="87">
        <f t="shared" si="22"/>
        <v>0</v>
      </c>
      <c r="R84" s="87">
        <f t="shared" si="22"/>
        <v>0</v>
      </c>
      <c r="S84" s="87">
        <f t="shared" si="22"/>
        <v>0</v>
      </c>
      <c r="T84" s="87">
        <f t="shared" si="22"/>
        <v>0</v>
      </c>
      <c r="U84" s="87">
        <f t="shared" si="22"/>
        <v>0</v>
      </c>
      <c r="V84" s="87">
        <f t="shared" si="22"/>
        <v>0</v>
      </c>
      <c r="W84" s="87">
        <f t="shared" si="22"/>
        <v>0</v>
      </c>
      <c r="X84" s="87">
        <f t="shared" si="22"/>
        <v>0</v>
      </c>
      <c r="Y84" s="87">
        <f t="shared" si="22"/>
        <v>0</v>
      </c>
      <c r="Z84" s="87">
        <f t="shared" si="22"/>
        <v>0</v>
      </c>
      <c r="AA84" s="87">
        <f t="shared" si="22"/>
        <v>0</v>
      </c>
      <c r="AB84" s="87">
        <f t="shared" si="22"/>
        <v>0</v>
      </c>
      <c r="AC84" s="87">
        <f t="shared" si="22"/>
        <v>0</v>
      </c>
      <c r="AD84" s="87">
        <f t="shared" si="22"/>
        <v>0</v>
      </c>
      <c r="AE84" s="87">
        <f t="shared" si="22"/>
        <v>0</v>
      </c>
      <c r="AF84" s="87">
        <f t="shared" si="22"/>
        <v>0</v>
      </c>
      <c r="AG84" s="87">
        <f t="shared" si="22"/>
        <v>0</v>
      </c>
    </row>
    <row r="85" spans="1:15" ht="15">
      <c r="A85" s="30"/>
      <c r="B85" s="30"/>
      <c r="C85" s="31" t="s">
        <v>99</v>
      </c>
      <c r="D85" s="32" t="s">
        <v>100</v>
      </c>
      <c r="E85" s="87">
        <v>758162</v>
      </c>
      <c r="F85" s="102"/>
      <c r="G85" s="107">
        <f>E85+F85</f>
        <v>758162</v>
      </c>
      <c r="H85" s="15"/>
      <c r="I85" s="12"/>
      <c r="J85" s="15"/>
      <c r="K85" s="12"/>
      <c r="L85" s="15"/>
      <c r="M85" s="12"/>
      <c r="N85" s="15"/>
      <c r="O85" s="12"/>
    </row>
    <row r="86" spans="1:33" ht="15">
      <c r="A86" s="30"/>
      <c r="B86" s="30">
        <v>75814</v>
      </c>
      <c r="C86" s="31"/>
      <c r="D86" s="32" t="s">
        <v>102</v>
      </c>
      <c r="E86" s="87">
        <f>E87+E88</f>
        <v>20100</v>
      </c>
      <c r="F86" s="87">
        <f aca="true" t="shared" si="23" ref="F86:AG86">F87+F88</f>
        <v>0</v>
      </c>
      <c r="G86" s="87">
        <f t="shared" si="23"/>
        <v>20100</v>
      </c>
      <c r="H86" s="87">
        <f t="shared" si="23"/>
        <v>0</v>
      </c>
      <c r="I86" s="87">
        <f t="shared" si="23"/>
        <v>0</v>
      </c>
      <c r="J86" s="87">
        <f t="shared" si="23"/>
        <v>0</v>
      </c>
      <c r="K86" s="87">
        <f t="shared" si="23"/>
        <v>0</v>
      </c>
      <c r="L86" s="87">
        <f t="shared" si="23"/>
        <v>0</v>
      </c>
      <c r="M86" s="87">
        <f t="shared" si="23"/>
        <v>0</v>
      </c>
      <c r="N86" s="87">
        <f t="shared" si="23"/>
        <v>0</v>
      </c>
      <c r="O86" s="87">
        <f t="shared" si="23"/>
        <v>0</v>
      </c>
      <c r="P86" s="87">
        <f t="shared" si="23"/>
        <v>0</v>
      </c>
      <c r="Q86" s="87">
        <f t="shared" si="23"/>
        <v>0</v>
      </c>
      <c r="R86" s="87">
        <f t="shared" si="23"/>
        <v>0</v>
      </c>
      <c r="S86" s="87">
        <f t="shared" si="23"/>
        <v>0</v>
      </c>
      <c r="T86" s="87">
        <f t="shared" si="23"/>
        <v>0</v>
      </c>
      <c r="U86" s="87">
        <f t="shared" si="23"/>
        <v>0</v>
      </c>
      <c r="V86" s="87">
        <f t="shared" si="23"/>
        <v>0</v>
      </c>
      <c r="W86" s="87">
        <f t="shared" si="23"/>
        <v>0</v>
      </c>
      <c r="X86" s="87">
        <f t="shared" si="23"/>
        <v>0</v>
      </c>
      <c r="Y86" s="87">
        <f t="shared" si="23"/>
        <v>0</v>
      </c>
      <c r="Z86" s="87">
        <f t="shared" si="23"/>
        <v>0</v>
      </c>
      <c r="AA86" s="87">
        <f t="shared" si="23"/>
        <v>0</v>
      </c>
      <c r="AB86" s="87">
        <f t="shared" si="23"/>
        <v>0</v>
      </c>
      <c r="AC86" s="87">
        <f t="shared" si="23"/>
        <v>0</v>
      </c>
      <c r="AD86" s="87">
        <f t="shared" si="23"/>
        <v>0</v>
      </c>
      <c r="AE86" s="87">
        <f t="shared" si="23"/>
        <v>0</v>
      </c>
      <c r="AF86" s="87">
        <f t="shared" si="23"/>
        <v>0</v>
      </c>
      <c r="AG86" s="87">
        <f t="shared" si="23"/>
        <v>0</v>
      </c>
    </row>
    <row r="87" spans="1:15" ht="15">
      <c r="A87" s="30"/>
      <c r="B87" s="30"/>
      <c r="C87" s="31" t="s">
        <v>38</v>
      </c>
      <c r="D87" s="32" t="s">
        <v>39</v>
      </c>
      <c r="E87" s="87">
        <v>20000</v>
      </c>
      <c r="F87" s="102"/>
      <c r="G87" s="107">
        <f>E87+F87</f>
        <v>20000</v>
      </c>
      <c r="H87" s="20"/>
      <c r="I87" s="12"/>
      <c r="J87" s="15"/>
      <c r="K87" s="12"/>
      <c r="L87" s="15"/>
      <c r="M87" s="15"/>
      <c r="N87" s="15"/>
      <c r="O87" s="12"/>
    </row>
    <row r="88" spans="1:15" ht="15">
      <c r="A88" s="30"/>
      <c r="B88" s="30"/>
      <c r="C88" s="31" t="s">
        <v>23</v>
      </c>
      <c r="D88" s="32" t="s">
        <v>103</v>
      </c>
      <c r="E88" s="87">
        <v>100</v>
      </c>
      <c r="F88" s="102"/>
      <c r="G88" s="107">
        <f>E88+F88</f>
        <v>100</v>
      </c>
      <c r="H88" s="20"/>
      <c r="I88" s="12"/>
      <c r="J88" s="15"/>
      <c r="K88" s="15"/>
      <c r="L88" s="15"/>
      <c r="M88" s="12"/>
      <c r="N88" s="15"/>
      <c r="O88" s="12"/>
    </row>
    <row r="89" spans="1:33" ht="17.25" customHeight="1">
      <c r="A89" s="30"/>
      <c r="B89" s="35">
        <v>75831</v>
      </c>
      <c r="C89" s="31"/>
      <c r="D89" s="32" t="s">
        <v>104</v>
      </c>
      <c r="E89" s="87">
        <f>E90</f>
        <v>20464</v>
      </c>
      <c r="F89" s="87">
        <f aca="true" t="shared" si="24" ref="F89:AG89">F90</f>
        <v>0</v>
      </c>
      <c r="G89" s="87">
        <f t="shared" si="24"/>
        <v>20464</v>
      </c>
      <c r="H89" s="87">
        <f t="shared" si="24"/>
        <v>0</v>
      </c>
      <c r="I89" s="87">
        <f t="shared" si="24"/>
        <v>0</v>
      </c>
      <c r="J89" s="87">
        <f t="shared" si="24"/>
        <v>0</v>
      </c>
      <c r="K89" s="87">
        <f t="shared" si="24"/>
        <v>0</v>
      </c>
      <c r="L89" s="87">
        <f t="shared" si="24"/>
        <v>0</v>
      </c>
      <c r="M89" s="87">
        <f t="shared" si="24"/>
        <v>0</v>
      </c>
      <c r="N89" s="87">
        <f t="shared" si="24"/>
        <v>0</v>
      </c>
      <c r="O89" s="87">
        <f t="shared" si="24"/>
        <v>0</v>
      </c>
      <c r="P89" s="87">
        <f t="shared" si="24"/>
        <v>0</v>
      </c>
      <c r="Q89" s="87">
        <f t="shared" si="24"/>
        <v>0</v>
      </c>
      <c r="R89" s="87">
        <f t="shared" si="24"/>
        <v>0</v>
      </c>
      <c r="S89" s="87">
        <f t="shared" si="24"/>
        <v>0</v>
      </c>
      <c r="T89" s="87">
        <f t="shared" si="24"/>
        <v>0</v>
      </c>
      <c r="U89" s="87">
        <f t="shared" si="24"/>
        <v>0</v>
      </c>
      <c r="V89" s="87">
        <f t="shared" si="24"/>
        <v>0</v>
      </c>
      <c r="W89" s="87">
        <f t="shared" si="24"/>
        <v>0</v>
      </c>
      <c r="X89" s="87">
        <f t="shared" si="24"/>
        <v>0</v>
      </c>
      <c r="Y89" s="87">
        <f t="shared" si="24"/>
        <v>0</v>
      </c>
      <c r="Z89" s="87">
        <f t="shared" si="24"/>
        <v>0</v>
      </c>
      <c r="AA89" s="87">
        <f t="shared" si="24"/>
        <v>0</v>
      </c>
      <c r="AB89" s="87">
        <f t="shared" si="24"/>
        <v>0</v>
      </c>
      <c r="AC89" s="87">
        <f t="shared" si="24"/>
        <v>0</v>
      </c>
      <c r="AD89" s="87">
        <f t="shared" si="24"/>
        <v>0</v>
      </c>
      <c r="AE89" s="87">
        <f t="shared" si="24"/>
        <v>0</v>
      </c>
      <c r="AF89" s="87">
        <f t="shared" si="24"/>
        <v>0</v>
      </c>
      <c r="AG89" s="87">
        <f t="shared" si="24"/>
        <v>0</v>
      </c>
    </row>
    <row r="90" spans="1:15" ht="15">
      <c r="A90" s="30"/>
      <c r="B90" s="30"/>
      <c r="C90" s="31" t="s">
        <v>99</v>
      </c>
      <c r="D90" s="32" t="s">
        <v>100</v>
      </c>
      <c r="E90" s="87">
        <v>20464</v>
      </c>
      <c r="F90" s="102"/>
      <c r="G90" s="107">
        <f>E90+F90</f>
        <v>20464</v>
      </c>
      <c r="H90" s="15"/>
      <c r="I90" s="12"/>
      <c r="J90" s="15"/>
      <c r="K90" s="12"/>
      <c r="L90" s="15"/>
      <c r="M90" s="12"/>
      <c r="N90" s="15"/>
      <c r="O90" s="12"/>
    </row>
    <row r="91" spans="1:33" ht="14.25">
      <c r="A91" s="26">
        <v>801</v>
      </c>
      <c r="B91" s="26"/>
      <c r="C91" s="27"/>
      <c r="D91" s="28" t="s">
        <v>105</v>
      </c>
      <c r="E91" s="88">
        <f>E92+E98+E103</f>
        <v>173323</v>
      </c>
      <c r="F91" s="88">
        <f aca="true" t="shared" si="25" ref="F91:AG91">F92+F98+F103</f>
        <v>18000</v>
      </c>
      <c r="G91" s="88">
        <f t="shared" si="25"/>
        <v>191323</v>
      </c>
      <c r="H91" s="88">
        <f t="shared" si="25"/>
        <v>0</v>
      </c>
      <c r="I91" s="88">
        <f t="shared" si="25"/>
        <v>0</v>
      </c>
      <c r="J91" s="88">
        <f t="shared" si="25"/>
        <v>0</v>
      </c>
      <c r="K91" s="88">
        <f t="shared" si="25"/>
        <v>0</v>
      </c>
      <c r="L91" s="88">
        <f t="shared" si="25"/>
        <v>0</v>
      </c>
      <c r="M91" s="88">
        <f t="shared" si="25"/>
        <v>0</v>
      </c>
      <c r="N91" s="88">
        <f t="shared" si="25"/>
        <v>0</v>
      </c>
      <c r="O91" s="88">
        <f t="shared" si="25"/>
        <v>0</v>
      </c>
      <c r="P91" s="88">
        <f t="shared" si="25"/>
        <v>0</v>
      </c>
      <c r="Q91" s="88">
        <f t="shared" si="25"/>
        <v>0</v>
      </c>
      <c r="R91" s="88">
        <f t="shared" si="25"/>
        <v>0</v>
      </c>
      <c r="S91" s="88">
        <f t="shared" si="25"/>
        <v>0</v>
      </c>
      <c r="T91" s="88">
        <f t="shared" si="25"/>
        <v>0</v>
      </c>
      <c r="U91" s="88">
        <f t="shared" si="25"/>
        <v>0</v>
      </c>
      <c r="V91" s="88">
        <f t="shared" si="25"/>
        <v>0</v>
      </c>
      <c r="W91" s="88">
        <f t="shared" si="25"/>
        <v>0</v>
      </c>
      <c r="X91" s="88">
        <f t="shared" si="25"/>
        <v>0</v>
      </c>
      <c r="Y91" s="88">
        <f t="shared" si="25"/>
        <v>0</v>
      </c>
      <c r="Z91" s="88">
        <f t="shared" si="25"/>
        <v>0</v>
      </c>
      <c r="AA91" s="88">
        <f t="shared" si="25"/>
        <v>0</v>
      </c>
      <c r="AB91" s="88">
        <f t="shared" si="25"/>
        <v>0</v>
      </c>
      <c r="AC91" s="88">
        <f t="shared" si="25"/>
        <v>0</v>
      </c>
      <c r="AD91" s="88">
        <f t="shared" si="25"/>
        <v>0</v>
      </c>
      <c r="AE91" s="88">
        <f t="shared" si="25"/>
        <v>0</v>
      </c>
      <c r="AF91" s="88">
        <f t="shared" si="25"/>
        <v>0</v>
      </c>
      <c r="AG91" s="88">
        <f t="shared" si="25"/>
        <v>0</v>
      </c>
    </row>
    <row r="92" spans="1:33" ht="15">
      <c r="A92" s="30"/>
      <c r="B92" s="30">
        <v>80101</v>
      </c>
      <c r="C92" s="31"/>
      <c r="D92" s="32" t="s">
        <v>106</v>
      </c>
      <c r="E92" s="87">
        <f>SUM(E93:E97)</f>
        <v>12173</v>
      </c>
      <c r="F92" s="87">
        <f aca="true" t="shared" si="26" ref="F92:AG92">SUM(F93:F97)</f>
        <v>0</v>
      </c>
      <c r="G92" s="87">
        <f t="shared" si="26"/>
        <v>12173</v>
      </c>
      <c r="H92" s="87">
        <f t="shared" si="26"/>
        <v>0</v>
      </c>
      <c r="I92" s="87">
        <f t="shared" si="26"/>
        <v>0</v>
      </c>
      <c r="J92" s="87">
        <f t="shared" si="26"/>
        <v>0</v>
      </c>
      <c r="K92" s="87">
        <f t="shared" si="26"/>
        <v>0</v>
      </c>
      <c r="L92" s="87">
        <f t="shared" si="26"/>
        <v>0</v>
      </c>
      <c r="M92" s="87">
        <f t="shared" si="26"/>
        <v>0</v>
      </c>
      <c r="N92" s="87">
        <f t="shared" si="26"/>
        <v>0</v>
      </c>
      <c r="O92" s="87">
        <f t="shared" si="26"/>
        <v>0</v>
      </c>
      <c r="P92" s="87">
        <f t="shared" si="26"/>
        <v>0</v>
      </c>
      <c r="Q92" s="87">
        <f t="shared" si="26"/>
        <v>0</v>
      </c>
      <c r="R92" s="87">
        <f t="shared" si="26"/>
        <v>0</v>
      </c>
      <c r="S92" s="87">
        <f t="shared" si="26"/>
        <v>0</v>
      </c>
      <c r="T92" s="87">
        <f t="shared" si="26"/>
        <v>0</v>
      </c>
      <c r="U92" s="87">
        <f t="shared" si="26"/>
        <v>0</v>
      </c>
      <c r="V92" s="87">
        <f t="shared" si="26"/>
        <v>0</v>
      </c>
      <c r="W92" s="87">
        <f t="shared" si="26"/>
        <v>0</v>
      </c>
      <c r="X92" s="87">
        <f t="shared" si="26"/>
        <v>0</v>
      </c>
      <c r="Y92" s="87">
        <f t="shared" si="26"/>
        <v>0</v>
      </c>
      <c r="Z92" s="87">
        <f t="shared" si="26"/>
        <v>0</v>
      </c>
      <c r="AA92" s="87">
        <f t="shared" si="26"/>
        <v>0</v>
      </c>
      <c r="AB92" s="87">
        <f t="shared" si="26"/>
        <v>0</v>
      </c>
      <c r="AC92" s="87">
        <f t="shared" si="26"/>
        <v>0</v>
      </c>
      <c r="AD92" s="87">
        <f t="shared" si="26"/>
        <v>0</v>
      </c>
      <c r="AE92" s="87">
        <f t="shared" si="26"/>
        <v>0</v>
      </c>
      <c r="AF92" s="87">
        <f t="shared" si="26"/>
        <v>0</v>
      </c>
      <c r="AG92" s="87">
        <f t="shared" si="26"/>
        <v>0</v>
      </c>
    </row>
    <row r="93" spans="1:15" ht="15">
      <c r="A93" s="30"/>
      <c r="B93" s="30"/>
      <c r="C93" s="31" t="s">
        <v>47</v>
      </c>
      <c r="D93" s="32" t="s">
        <v>48</v>
      </c>
      <c r="E93" s="87">
        <v>3553</v>
      </c>
      <c r="F93" s="102"/>
      <c r="G93" s="102">
        <f>E93+F93</f>
        <v>3553</v>
      </c>
      <c r="H93" s="10"/>
      <c r="I93" s="10"/>
      <c r="J93" s="10"/>
      <c r="K93" s="12"/>
      <c r="L93" s="15"/>
      <c r="M93" s="12"/>
      <c r="N93" s="15"/>
      <c r="O93" s="12"/>
    </row>
    <row r="94" spans="1:15" ht="15">
      <c r="A94" s="30"/>
      <c r="B94" s="30"/>
      <c r="C94" s="31" t="s">
        <v>38</v>
      </c>
      <c r="D94" s="32" t="s">
        <v>39</v>
      </c>
      <c r="E94" s="87">
        <v>7045</v>
      </c>
      <c r="F94" s="102"/>
      <c r="G94" s="102">
        <f>E94+F94</f>
        <v>7045</v>
      </c>
      <c r="H94" s="15"/>
      <c r="I94" s="12"/>
      <c r="J94" s="15"/>
      <c r="K94" s="12"/>
      <c r="L94" s="15"/>
      <c r="M94" s="12"/>
      <c r="N94" s="15"/>
      <c r="O94" s="12"/>
    </row>
    <row r="95" spans="1:15" ht="15">
      <c r="A95" s="30"/>
      <c r="B95" s="30"/>
      <c r="C95" s="31" t="s">
        <v>23</v>
      </c>
      <c r="D95" s="32" t="s">
        <v>103</v>
      </c>
      <c r="E95" s="87">
        <v>1575</v>
      </c>
      <c r="F95" s="102"/>
      <c r="G95" s="102">
        <f>E95+F95</f>
        <v>1575</v>
      </c>
      <c r="H95" s="15"/>
      <c r="I95" s="12"/>
      <c r="J95" s="15"/>
      <c r="K95" s="12"/>
      <c r="L95" s="15"/>
      <c r="M95" s="12"/>
      <c r="N95" s="15"/>
      <c r="O95" s="12"/>
    </row>
    <row r="96" spans="1:15" ht="45" hidden="1">
      <c r="A96" s="30"/>
      <c r="B96" s="30"/>
      <c r="C96" s="31" t="s">
        <v>107</v>
      </c>
      <c r="D96" s="32" t="s">
        <v>108</v>
      </c>
      <c r="E96" s="87">
        <v>0</v>
      </c>
      <c r="F96" s="102"/>
      <c r="G96" s="105"/>
      <c r="H96" s="15"/>
      <c r="I96" s="12"/>
      <c r="J96" s="15"/>
      <c r="K96" s="12"/>
      <c r="L96" s="15"/>
      <c r="M96" s="12"/>
      <c r="N96" s="15"/>
      <c r="O96" s="12"/>
    </row>
    <row r="97" spans="1:15" ht="60" hidden="1">
      <c r="A97" s="30"/>
      <c r="B97" s="30"/>
      <c r="C97" s="31" t="s">
        <v>109</v>
      </c>
      <c r="D97" s="32" t="s">
        <v>110</v>
      </c>
      <c r="E97" s="87">
        <v>0</v>
      </c>
      <c r="F97" s="102"/>
      <c r="G97" s="106"/>
      <c r="H97" s="20"/>
      <c r="I97" s="12"/>
      <c r="J97" s="15"/>
      <c r="K97" s="12"/>
      <c r="L97" s="15"/>
      <c r="M97" s="12"/>
      <c r="N97" s="15"/>
      <c r="O97" s="12"/>
    </row>
    <row r="98" spans="1:33" ht="15">
      <c r="A98" s="30"/>
      <c r="B98" s="30">
        <v>80104</v>
      </c>
      <c r="C98" s="31"/>
      <c r="D98" s="32" t="s">
        <v>111</v>
      </c>
      <c r="E98" s="87">
        <f>SUM(E99:E101)</f>
        <v>161150</v>
      </c>
      <c r="F98" s="87">
        <f>SUM(F99:F102)</f>
        <v>18000</v>
      </c>
      <c r="G98" s="87">
        <f>SUM(G99:G102)</f>
        <v>179150</v>
      </c>
      <c r="H98" s="87">
        <f aca="true" t="shared" si="27" ref="H98:AG98">SUM(H99:H102)</f>
        <v>0</v>
      </c>
      <c r="I98" s="87">
        <f t="shared" si="27"/>
        <v>0</v>
      </c>
      <c r="J98" s="87">
        <f t="shared" si="27"/>
        <v>0</v>
      </c>
      <c r="K98" s="87">
        <f t="shared" si="27"/>
        <v>0</v>
      </c>
      <c r="L98" s="87">
        <f t="shared" si="27"/>
        <v>0</v>
      </c>
      <c r="M98" s="87">
        <f t="shared" si="27"/>
        <v>0</v>
      </c>
      <c r="N98" s="87">
        <f t="shared" si="27"/>
        <v>0</v>
      </c>
      <c r="O98" s="87">
        <f t="shared" si="27"/>
        <v>0</v>
      </c>
      <c r="P98" s="87">
        <f t="shared" si="27"/>
        <v>0</v>
      </c>
      <c r="Q98" s="87">
        <f t="shared" si="27"/>
        <v>0</v>
      </c>
      <c r="R98" s="87">
        <f t="shared" si="27"/>
        <v>0</v>
      </c>
      <c r="S98" s="87">
        <f t="shared" si="27"/>
        <v>0</v>
      </c>
      <c r="T98" s="87">
        <f t="shared" si="27"/>
        <v>0</v>
      </c>
      <c r="U98" s="87">
        <f t="shared" si="27"/>
        <v>0</v>
      </c>
      <c r="V98" s="87">
        <f t="shared" si="27"/>
        <v>0</v>
      </c>
      <c r="W98" s="87">
        <f t="shared" si="27"/>
        <v>0</v>
      </c>
      <c r="X98" s="87">
        <f t="shared" si="27"/>
        <v>0</v>
      </c>
      <c r="Y98" s="87">
        <f t="shared" si="27"/>
        <v>0</v>
      </c>
      <c r="Z98" s="87">
        <f t="shared" si="27"/>
        <v>0</v>
      </c>
      <c r="AA98" s="87">
        <f t="shared" si="27"/>
        <v>0</v>
      </c>
      <c r="AB98" s="87">
        <f t="shared" si="27"/>
        <v>0</v>
      </c>
      <c r="AC98" s="87">
        <f t="shared" si="27"/>
        <v>0</v>
      </c>
      <c r="AD98" s="87">
        <f t="shared" si="27"/>
        <v>0</v>
      </c>
      <c r="AE98" s="87">
        <f t="shared" si="27"/>
        <v>0</v>
      </c>
      <c r="AF98" s="87">
        <f t="shared" si="27"/>
        <v>0</v>
      </c>
      <c r="AG98" s="87">
        <f t="shared" si="27"/>
        <v>0</v>
      </c>
    </row>
    <row r="99" spans="1:15" ht="15">
      <c r="A99" s="30"/>
      <c r="B99" s="30"/>
      <c r="C99" s="31" t="s">
        <v>47</v>
      </c>
      <c r="D99" s="32" t="s">
        <v>48</v>
      </c>
      <c r="E99" s="87">
        <v>158100</v>
      </c>
      <c r="F99" s="102"/>
      <c r="G99" s="107">
        <f>E99+F99</f>
        <v>158100</v>
      </c>
      <c r="H99" s="15"/>
      <c r="I99" s="12"/>
      <c r="J99" s="15"/>
      <c r="K99" s="12"/>
      <c r="L99" s="15"/>
      <c r="M99" s="12"/>
      <c r="N99" s="15"/>
      <c r="O99" s="12"/>
    </row>
    <row r="100" spans="1:15" ht="15">
      <c r="A100" s="30"/>
      <c r="B100" s="30"/>
      <c r="C100" s="31" t="s">
        <v>38</v>
      </c>
      <c r="D100" s="32" t="s">
        <v>39</v>
      </c>
      <c r="E100" s="87">
        <v>2900</v>
      </c>
      <c r="F100" s="102"/>
      <c r="G100" s="107">
        <f>E100+F100</f>
        <v>2900</v>
      </c>
      <c r="H100" s="15"/>
      <c r="I100" s="12"/>
      <c r="J100" s="15"/>
      <c r="K100" s="12"/>
      <c r="L100" s="15"/>
      <c r="M100" s="12"/>
      <c r="N100" s="15"/>
      <c r="O100" s="12"/>
    </row>
    <row r="101" spans="1:15" ht="15">
      <c r="A101" s="30"/>
      <c r="B101" s="30"/>
      <c r="C101" s="31" t="s">
        <v>23</v>
      </c>
      <c r="D101" s="32" t="s">
        <v>103</v>
      </c>
      <c r="E101" s="87">
        <v>150</v>
      </c>
      <c r="F101" s="102"/>
      <c r="G101" s="107">
        <f>E101+F101</f>
        <v>150</v>
      </c>
      <c r="H101" s="15"/>
      <c r="I101" s="12"/>
      <c r="J101" s="15"/>
      <c r="K101" s="12"/>
      <c r="L101" s="15"/>
      <c r="M101" s="12"/>
      <c r="N101" s="15"/>
      <c r="O101" s="12"/>
    </row>
    <row r="102" spans="1:15" ht="60">
      <c r="A102" s="30"/>
      <c r="B102" s="30"/>
      <c r="C102" s="31" t="s">
        <v>265</v>
      </c>
      <c r="D102" s="32" t="s">
        <v>266</v>
      </c>
      <c r="E102" s="87"/>
      <c r="F102" s="87">
        <v>18000</v>
      </c>
      <c r="G102" s="130">
        <f>E102+F102</f>
        <v>18000</v>
      </c>
      <c r="H102" s="15"/>
      <c r="I102" s="12"/>
      <c r="J102" s="15"/>
      <c r="K102" s="12"/>
      <c r="L102" s="15"/>
      <c r="M102" s="12"/>
      <c r="N102" s="15"/>
      <c r="O102" s="12"/>
    </row>
    <row r="103" spans="1:15" ht="15">
      <c r="A103" s="30"/>
      <c r="B103" s="30">
        <v>80195</v>
      </c>
      <c r="C103" s="31"/>
      <c r="D103" s="32" t="s">
        <v>221</v>
      </c>
      <c r="E103" s="87">
        <f>E104</f>
        <v>0</v>
      </c>
      <c r="F103" s="102"/>
      <c r="G103" s="105"/>
      <c r="H103" s="15"/>
      <c r="I103" s="12"/>
      <c r="J103" s="15"/>
      <c r="K103" s="12"/>
      <c r="L103" s="15"/>
      <c r="M103" s="12"/>
      <c r="N103" s="15"/>
      <c r="O103" s="12"/>
    </row>
    <row r="104" spans="1:15" ht="45">
      <c r="A104" s="30"/>
      <c r="B104" s="30"/>
      <c r="C104" s="31" t="s">
        <v>107</v>
      </c>
      <c r="D104" s="32" t="s">
        <v>108</v>
      </c>
      <c r="E104" s="87">
        <v>0</v>
      </c>
      <c r="F104" s="102"/>
      <c r="G104" s="105"/>
      <c r="H104" s="15"/>
      <c r="I104" s="12"/>
      <c r="J104" s="15"/>
      <c r="K104" s="12"/>
      <c r="L104" s="15"/>
      <c r="M104" s="12"/>
      <c r="N104" s="15"/>
      <c r="O104" s="12"/>
    </row>
    <row r="105" spans="1:15" ht="15">
      <c r="A105" s="30"/>
      <c r="B105" s="30"/>
      <c r="H105" s="15"/>
      <c r="I105" s="12"/>
      <c r="J105" s="15"/>
      <c r="K105" s="12"/>
      <c r="L105" s="15"/>
      <c r="M105" s="12"/>
      <c r="N105" s="15"/>
      <c r="O105" s="12"/>
    </row>
    <row r="106" spans="1:33" ht="14.25">
      <c r="A106" s="26">
        <v>852</v>
      </c>
      <c r="B106" s="26"/>
      <c r="C106" s="27"/>
      <c r="D106" s="28" t="s">
        <v>112</v>
      </c>
      <c r="E106" s="88">
        <f aca="true" t="shared" si="28" ref="E106:AG106">E107+E109+E111+E114+E118</f>
        <v>1349643</v>
      </c>
      <c r="F106" s="88">
        <f t="shared" si="28"/>
        <v>-223500</v>
      </c>
      <c r="G106" s="88">
        <f t="shared" si="28"/>
        <v>1126143</v>
      </c>
      <c r="H106" s="88">
        <f t="shared" si="28"/>
        <v>0</v>
      </c>
      <c r="I106" s="88">
        <f t="shared" si="28"/>
        <v>0</v>
      </c>
      <c r="J106" s="88">
        <f t="shared" si="28"/>
        <v>0</v>
      </c>
      <c r="K106" s="88">
        <f t="shared" si="28"/>
        <v>0</v>
      </c>
      <c r="L106" s="88">
        <f t="shared" si="28"/>
        <v>0</v>
      </c>
      <c r="M106" s="88">
        <f t="shared" si="28"/>
        <v>0</v>
      </c>
      <c r="N106" s="88">
        <f t="shared" si="28"/>
        <v>0</v>
      </c>
      <c r="O106" s="88">
        <f t="shared" si="28"/>
        <v>0</v>
      </c>
      <c r="P106" s="88">
        <f t="shared" si="28"/>
        <v>0</v>
      </c>
      <c r="Q106" s="88">
        <f t="shared" si="28"/>
        <v>0</v>
      </c>
      <c r="R106" s="88">
        <f t="shared" si="28"/>
        <v>0</v>
      </c>
      <c r="S106" s="88">
        <f t="shared" si="28"/>
        <v>0</v>
      </c>
      <c r="T106" s="88">
        <f t="shared" si="28"/>
        <v>0</v>
      </c>
      <c r="U106" s="88">
        <f t="shared" si="28"/>
        <v>0</v>
      </c>
      <c r="V106" s="88">
        <f t="shared" si="28"/>
        <v>0</v>
      </c>
      <c r="W106" s="88">
        <f t="shared" si="28"/>
        <v>0</v>
      </c>
      <c r="X106" s="88">
        <f t="shared" si="28"/>
        <v>0</v>
      </c>
      <c r="Y106" s="88">
        <f t="shared" si="28"/>
        <v>0</v>
      </c>
      <c r="Z106" s="88">
        <f t="shared" si="28"/>
        <v>0</v>
      </c>
      <c r="AA106" s="88">
        <f t="shared" si="28"/>
        <v>0</v>
      </c>
      <c r="AB106" s="88">
        <f t="shared" si="28"/>
        <v>0</v>
      </c>
      <c r="AC106" s="88">
        <f t="shared" si="28"/>
        <v>0</v>
      </c>
      <c r="AD106" s="88">
        <f t="shared" si="28"/>
        <v>0</v>
      </c>
      <c r="AE106" s="88">
        <f t="shared" si="28"/>
        <v>0</v>
      </c>
      <c r="AF106" s="88">
        <f t="shared" si="28"/>
        <v>0</v>
      </c>
      <c r="AG106" s="88">
        <f t="shared" si="28"/>
        <v>0</v>
      </c>
    </row>
    <row r="107" spans="1:33" ht="30" customHeight="1">
      <c r="A107" s="26"/>
      <c r="B107" s="35">
        <v>85212</v>
      </c>
      <c r="C107" s="31"/>
      <c r="D107" s="32" t="s">
        <v>113</v>
      </c>
      <c r="E107" s="89">
        <f>E108</f>
        <v>1177000</v>
      </c>
      <c r="F107" s="89">
        <f aca="true" t="shared" si="29" ref="F107:AG107">F108</f>
        <v>-223500</v>
      </c>
      <c r="G107" s="89">
        <f t="shared" si="29"/>
        <v>953500</v>
      </c>
      <c r="H107" s="89">
        <f t="shared" si="29"/>
        <v>0</v>
      </c>
      <c r="I107" s="89">
        <f t="shared" si="29"/>
        <v>0</v>
      </c>
      <c r="J107" s="89">
        <f t="shared" si="29"/>
        <v>0</v>
      </c>
      <c r="K107" s="89">
        <f t="shared" si="29"/>
        <v>0</v>
      </c>
      <c r="L107" s="89">
        <f t="shared" si="29"/>
        <v>0</v>
      </c>
      <c r="M107" s="89">
        <f t="shared" si="29"/>
        <v>0</v>
      </c>
      <c r="N107" s="89">
        <f t="shared" si="29"/>
        <v>0</v>
      </c>
      <c r="O107" s="89">
        <f t="shared" si="29"/>
        <v>0</v>
      </c>
      <c r="P107" s="89">
        <f t="shared" si="29"/>
        <v>0</v>
      </c>
      <c r="Q107" s="89">
        <f t="shared" si="29"/>
        <v>0</v>
      </c>
      <c r="R107" s="89">
        <f t="shared" si="29"/>
        <v>0</v>
      </c>
      <c r="S107" s="89">
        <f t="shared" si="29"/>
        <v>0</v>
      </c>
      <c r="T107" s="89">
        <f t="shared" si="29"/>
        <v>0</v>
      </c>
      <c r="U107" s="89">
        <f t="shared" si="29"/>
        <v>0</v>
      </c>
      <c r="V107" s="89">
        <f t="shared" si="29"/>
        <v>0</v>
      </c>
      <c r="W107" s="89">
        <f t="shared" si="29"/>
        <v>0</v>
      </c>
      <c r="X107" s="89">
        <f t="shared" si="29"/>
        <v>0</v>
      </c>
      <c r="Y107" s="89">
        <f t="shared" si="29"/>
        <v>0</v>
      </c>
      <c r="Z107" s="89">
        <f t="shared" si="29"/>
        <v>0</v>
      </c>
      <c r="AA107" s="89">
        <f t="shared" si="29"/>
        <v>0</v>
      </c>
      <c r="AB107" s="89">
        <f t="shared" si="29"/>
        <v>0</v>
      </c>
      <c r="AC107" s="89">
        <f t="shared" si="29"/>
        <v>0</v>
      </c>
      <c r="AD107" s="89">
        <f t="shared" si="29"/>
        <v>0</v>
      </c>
      <c r="AE107" s="89">
        <f t="shared" si="29"/>
        <v>0</v>
      </c>
      <c r="AF107" s="89">
        <f t="shared" si="29"/>
        <v>0</v>
      </c>
      <c r="AG107" s="89">
        <f t="shared" si="29"/>
        <v>0</v>
      </c>
    </row>
    <row r="108" spans="1:15" ht="46.5" customHeight="1">
      <c r="A108" s="30"/>
      <c r="B108" s="49"/>
      <c r="C108" s="31" t="s">
        <v>42</v>
      </c>
      <c r="D108" s="32" t="s">
        <v>43</v>
      </c>
      <c r="E108" s="87">
        <v>1177000</v>
      </c>
      <c r="F108" s="102">
        <v>-223500</v>
      </c>
      <c r="G108" s="102">
        <f>E108+F108</f>
        <v>953500</v>
      </c>
      <c r="H108" s="10"/>
      <c r="I108" s="10"/>
      <c r="J108" s="10"/>
      <c r="K108" s="10"/>
      <c r="L108" s="10"/>
      <c r="M108" s="12"/>
      <c r="N108" s="15"/>
      <c r="O108" s="12"/>
    </row>
    <row r="109" spans="1:33" ht="48" customHeight="1">
      <c r="A109" s="30"/>
      <c r="B109" s="35">
        <v>85213</v>
      </c>
      <c r="C109" s="31"/>
      <c r="D109" s="32" t="s">
        <v>114</v>
      </c>
      <c r="E109" s="87">
        <f>E110</f>
        <v>7400</v>
      </c>
      <c r="F109" s="87">
        <f aca="true" t="shared" si="30" ref="F109:AG109">F110</f>
        <v>0</v>
      </c>
      <c r="G109" s="87">
        <f t="shared" si="30"/>
        <v>7400</v>
      </c>
      <c r="H109" s="87">
        <f t="shared" si="30"/>
        <v>0</v>
      </c>
      <c r="I109" s="87">
        <f t="shared" si="30"/>
        <v>0</v>
      </c>
      <c r="J109" s="87">
        <f t="shared" si="30"/>
        <v>0</v>
      </c>
      <c r="K109" s="87">
        <f t="shared" si="30"/>
        <v>0</v>
      </c>
      <c r="L109" s="87">
        <f t="shared" si="30"/>
        <v>0</v>
      </c>
      <c r="M109" s="87">
        <f t="shared" si="30"/>
        <v>0</v>
      </c>
      <c r="N109" s="87">
        <f t="shared" si="30"/>
        <v>0</v>
      </c>
      <c r="O109" s="87">
        <f t="shared" si="30"/>
        <v>0</v>
      </c>
      <c r="P109" s="87">
        <f t="shared" si="30"/>
        <v>0</v>
      </c>
      <c r="Q109" s="87">
        <f t="shared" si="30"/>
        <v>0</v>
      </c>
      <c r="R109" s="87">
        <f t="shared" si="30"/>
        <v>0</v>
      </c>
      <c r="S109" s="87">
        <f t="shared" si="30"/>
        <v>0</v>
      </c>
      <c r="T109" s="87">
        <f t="shared" si="30"/>
        <v>0</v>
      </c>
      <c r="U109" s="87">
        <f t="shared" si="30"/>
        <v>0</v>
      </c>
      <c r="V109" s="87">
        <f t="shared" si="30"/>
        <v>0</v>
      </c>
      <c r="W109" s="87">
        <f t="shared" si="30"/>
        <v>0</v>
      </c>
      <c r="X109" s="87">
        <f t="shared" si="30"/>
        <v>0</v>
      </c>
      <c r="Y109" s="87">
        <f t="shared" si="30"/>
        <v>0</v>
      </c>
      <c r="Z109" s="87">
        <f t="shared" si="30"/>
        <v>0</v>
      </c>
      <c r="AA109" s="87">
        <f t="shared" si="30"/>
        <v>0</v>
      </c>
      <c r="AB109" s="87">
        <f t="shared" si="30"/>
        <v>0</v>
      </c>
      <c r="AC109" s="87">
        <f t="shared" si="30"/>
        <v>0</v>
      </c>
      <c r="AD109" s="87">
        <f t="shared" si="30"/>
        <v>0</v>
      </c>
      <c r="AE109" s="87">
        <f t="shared" si="30"/>
        <v>0</v>
      </c>
      <c r="AF109" s="87">
        <f t="shared" si="30"/>
        <v>0</v>
      </c>
      <c r="AG109" s="87">
        <f t="shared" si="30"/>
        <v>0</v>
      </c>
    </row>
    <row r="110" spans="1:15" ht="48" customHeight="1">
      <c r="A110" s="30"/>
      <c r="B110" s="42"/>
      <c r="C110" s="31" t="s">
        <v>42</v>
      </c>
      <c r="D110" s="32" t="s">
        <v>43</v>
      </c>
      <c r="E110" s="87">
        <v>7400</v>
      </c>
      <c r="F110" s="102"/>
      <c r="G110" s="102">
        <f>E110+F110</f>
        <v>7400</v>
      </c>
      <c r="H110" s="19"/>
      <c r="I110" s="19"/>
      <c r="J110" s="19"/>
      <c r="K110" s="19"/>
      <c r="L110" s="19"/>
      <c r="M110" s="12"/>
      <c r="N110" s="15"/>
      <c r="O110" s="12"/>
    </row>
    <row r="111" spans="1:33" ht="30">
      <c r="A111" s="30"/>
      <c r="B111" s="35">
        <v>85214</v>
      </c>
      <c r="C111" s="31"/>
      <c r="D111" s="32" t="s">
        <v>237</v>
      </c>
      <c r="E111" s="87">
        <f>E112+E113</f>
        <v>109400</v>
      </c>
      <c r="F111" s="87">
        <f aca="true" t="shared" si="31" ref="F111:AG111">F112+F113</f>
        <v>0</v>
      </c>
      <c r="G111" s="87">
        <f t="shared" si="31"/>
        <v>109400</v>
      </c>
      <c r="H111" s="87">
        <f t="shared" si="31"/>
        <v>0</v>
      </c>
      <c r="I111" s="87">
        <f t="shared" si="31"/>
        <v>0</v>
      </c>
      <c r="J111" s="87">
        <f t="shared" si="31"/>
        <v>0</v>
      </c>
      <c r="K111" s="87">
        <f t="shared" si="31"/>
        <v>0</v>
      </c>
      <c r="L111" s="87">
        <f t="shared" si="31"/>
        <v>0</v>
      </c>
      <c r="M111" s="87">
        <f t="shared" si="31"/>
        <v>0</v>
      </c>
      <c r="N111" s="87">
        <f t="shared" si="31"/>
        <v>0</v>
      </c>
      <c r="O111" s="87">
        <f t="shared" si="31"/>
        <v>0</v>
      </c>
      <c r="P111" s="87">
        <f t="shared" si="31"/>
        <v>0</v>
      </c>
      <c r="Q111" s="87">
        <f t="shared" si="31"/>
        <v>0</v>
      </c>
      <c r="R111" s="87">
        <f t="shared" si="31"/>
        <v>0</v>
      </c>
      <c r="S111" s="87">
        <f t="shared" si="31"/>
        <v>0</v>
      </c>
      <c r="T111" s="87">
        <f t="shared" si="31"/>
        <v>0</v>
      </c>
      <c r="U111" s="87">
        <f t="shared" si="31"/>
        <v>0</v>
      </c>
      <c r="V111" s="87">
        <f t="shared" si="31"/>
        <v>0</v>
      </c>
      <c r="W111" s="87">
        <f t="shared" si="31"/>
        <v>0</v>
      </c>
      <c r="X111" s="87">
        <f t="shared" si="31"/>
        <v>0</v>
      </c>
      <c r="Y111" s="87">
        <f t="shared" si="31"/>
        <v>0</v>
      </c>
      <c r="Z111" s="87">
        <f t="shared" si="31"/>
        <v>0</v>
      </c>
      <c r="AA111" s="87">
        <f t="shared" si="31"/>
        <v>0</v>
      </c>
      <c r="AB111" s="87">
        <f t="shared" si="31"/>
        <v>0</v>
      </c>
      <c r="AC111" s="87">
        <f t="shared" si="31"/>
        <v>0</v>
      </c>
      <c r="AD111" s="87">
        <f t="shared" si="31"/>
        <v>0</v>
      </c>
      <c r="AE111" s="87">
        <f t="shared" si="31"/>
        <v>0</v>
      </c>
      <c r="AF111" s="87">
        <f t="shared" si="31"/>
        <v>0</v>
      </c>
      <c r="AG111" s="87">
        <f t="shared" si="31"/>
        <v>0</v>
      </c>
    </row>
    <row r="112" spans="1:15" ht="48.75" customHeight="1">
      <c r="A112" s="30"/>
      <c r="B112" s="49"/>
      <c r="C112" s="31" t="s">
        <v>42</v>
      </c>
      <c r="D112" s="32" t="s">
        <v>43</v>
      </c>
      <c r="E112" s="87">
        <v>29800</v>
      </c>
      <c r="F112" s="102"/>
      <c r="G112" s="102">
        <f>E112+F112</f>
        <v>29800</v>
      </c>
      <c r="H112" s="19"/>
      <c r="I112" s="19"/>
      <c r="J112" s="19"/>
      <c r="K112" s="15"/>
      <c r="L112" s="12"/>
      <c r="M112" s="12"/>
      <c r="N112" s="15"/>
      <c r="O112" s="12"/>
    </row>
    <row r="113" spans="1:15" ht="30.75" customHeight="1">
      <c r="A113" s="30"/>
      <c r="B113" s="35"/>
      <c r="C113" s="31" t="s">
        <v>107</v>
      </c>
      <c r="D113" s="32" t="s">
        <v>108</v>
      </c>
      <c r="E113" s="87">
        <v>79600</v>
      </c>
      <c r="F113" s="102"/>
      <c r="G113" s="102">
        <f>E113+F113</f>
        <v>79600</v>
      </c>
      <c r="H113" s="19"/>
      <c r="I113" s="12"/>
      <c r="J113" s="15"/>
      <c r="K113" s="12"/>
      <c r="L113" s="15"/>
      <c r="M113" s="12"/>
      <c r="N113" s="15"/>
      <c r="O113" s="12"/>
    </row>
    <row r="114" spans="1:33" ht="15">
      <c r="A114" s="30"/>
      <c r="B114" s="30">
        <v>85219</v>
      </c>
      <c r="C114" s="31"/>
      <c r="D114" s="32" t="s">
        <v>115</v>
      </c>
      <c r="E114" s="87">
        <f>SUM(E115:E117)</f>
        <v>47479</v>
      </c>
      <c r="F114" s="87">
        <f aca="true" t="shared" si="32" ref="F114:AG114">SUM(F115:F117)</f>
        <v>0</v>
      </c>
      <c r="G114" s="87">
        <f t="shared" si="32"/>
        <v>47479</v>
      </c>
      <c r="H114" s="87">
        <f t="shared" si="32"/>
        <v>0</v>
      </c>
      <c r="I114" s="87">
        <f t="shared" si="32"/>
        <v>0</v>
      </c>
      <c r="J114" s="87">
        <f t="shared" si="32"/>
        <v>0</v>
      </c>
      <c r="K114" s="87">
        <f t="shared" si="32"/>
        <v>0</v>
      </c>
      <c r="L114" s="87">
        <f t="shared" si="32"/>
        <v>0</v>
      </c>
      <c r="M114" s="87">
        <f t="shared" si="32"/>
        <v>0</v>
      </c>
      <c r="N114" s="87">
        <f t="shared" si="32"/>
        <v>0</v>
      </c>
      <c r="O114" s="87">
        <f t="shared" si="32"/>
        <v>0</v>
      </c>
      <c r="P114" s="87">
        <f t="shared" si="32"/>
        <v>0</v>
      </c>
      <c r="Q114" s="87">
        <f t="shared" si="32"/>
        <v>0</v>
      </c>
      <c r="R114" s="87">
        <f t="shared" si="32"/>
        <v>0</v>
      </c>
      <c r="S114" s="87">
        <f t="shared" si="32"/>
        <v>0</v>
      </c>
      <c r="T114" s="87">
        <f t="shared" si="32"/>
        <v>0</v>
      </c>
      <c r="U114" s="87">
        <f t="shared" si="32"/>
        <v>0</v>
      </c>
      <c r="V114" s="87">
        <f t="shared" si="32"/>
        <v>0</v>
      </c>
      <c r="W114" s="87">
        <f t="shared" si="32"/>
        <v>0</v>
      </c>
      <c r="X114" s="87">
        <f t="shared" si="32"/>
        <v>0</v>
      </c>
      <c r="Y114" s="87">
        <f t="shared" si="32"/>
        <v>0</v>
      </c>
      <c r="Z114" s="87">
        <f t="shared" si="32"/>
        <v>0</v>
      </c>
      <c r="AA114" s="87">
        <f t="shared" si="32"/>
        <v>0</v>
      </c>
      <c r="AB114" s="87">
        <f t="shared" si="32"/>
        <v>0</v>
      </c>
      <c r="AC114" s="87">
        <f t="shared" si="32"/>
        <v>0</v>
      </c>
      <c r="AD114" s="87">
        <f t="shared" si="32"/>
        <v>0</v>
      </c>
      <c r="AE114" s="87">
        <f t="shared" si="32"/>
        <v>0</v>
      </c>
      <c r="AF114" s="87">
        <f t="shared" si="32"/>
        <v>0</v>
      </c>
      <c r="AG114" s="87">
        <f t="shared" si="32"/>
        <v>0</v>
      </c>
    </row>
    <row r="115" spans="1:15" ht="15">
      <c r="A115" s="30"/>
      <c r="B115" s="30"/>
      <c r="C115" s="31" t="s">
        <v>38</v>
      </c>
      <c r="D115" s="32" t="s">
        <v>39</v>
      </c>
      <c r="E115" s="87">
        <v>951</v>
      </c>
      <c r="F115" s="102"/>
      <c r="G115" s="107">
        <f>E115+F115</f>
        <v>951</v>
      </c>
      <c r="H115" s="15"/>
      <c r="I115" s="12"/>
      <c r="J115" s="15"/>
      <c r="K115" s="12"/>
      <c r="L115" s="15"/>
      <c r="M115" s="12"/>
      <c r="N115" s="15"/>
      <c r="O115" s="12"/>
    </row>
    <row r="116" spans="1:15" ht="15">
      <c r="A116" s="30"/>
      <c r="B116" s="30"/>
      <c r="C116" s="31" t="s">
        <v>23</v>
      </c>
      <c r="D116" s="32" t="s">
        <v>103</v>
      </c>
      <c r="E116" s="87">
        <v>28</v>
      </c>
      <c r="F116" s="102"/>
      <c r="G116" s="107">
        <f>E116+F116</f>
        <v>28</v>
      </c>
      <c r="H116" s="15"/>
      <c r="I116" s="12"/>
      <c r="J116" s="15"/>
      <c r="K116" s="12"/>
      <c r="L116" s="15"/>
      <c r="M116" s="12"/>
      <c r="N116" s="15"/>
      <c r="O116" s="12"/>
    </row>
    <row r="117" spans="1:15" ht="33" customHeight="1">
      <c r="A117" s="30"/>
      <c r="B117" s="30"/>
      <c r="C117" s="31" t="s">
        <v>107</v>
      </c>
      <c r="D117" s="32" t="s">
        <v>116</v>
      </c>
      <c r="E117" s="87">
        <v>46500</v>
      </c>
      <c r="F117" s="102"/>
      <c r="G117" s="107">
        <f>E117+F117</f>
        <v>46500</v>
      </c>
      <c r="H117" s="15"/>
      <c r="I117" s="12"/>
      <c r="J117" s="15"/>
      <c r="K117" s="12"/>
      <c r="L117" s="15"/>
      <c r="M117" s="12"/>
      <c r="N117" s="15"/>
      <c r="O117" s="12"/>
    </row>
    <row r="118" spans="1:33" ht="15">
      <c r="A118" s="30"/>
      <c r="B118" s="30">
        <v>85295</v>
      </c>
      <c r="C118" s="31"/>
      <c r="D118" s="32" t="s">
        <v>16</v>
      </c>
      <c r="E118" s="87">
        <f>E119</f>
        <v>8364</v>
      </c>
      <c r="F118" s="87">
        <f aca="true" t="shared" si="33" ref="F118:AG118">F119</f>
        <v>0</v>
      </c>
      <c r="G118" s="87">
        <f t="shared" si="33"/>
        <v>8364</v>
      </c>
      <c r="H118" s="87">
        <f t="shared" si="33"/>
        <v>0</v>
      </c>
      <c r="I118" s="87">
        <f t="shared" si="33"/>
        <v>0</v>
      </c>
      <c r="J118" s="87">
        <f t="shared" si="33"/>
        <v>0</v>
      </c>
      <c r="K118" s="87">
        <f t="shared" si="33"/>
        <v>0</v>
      </c>
      <c r="L118" s="87">
        <f t="shared" si="33"/>
        <v>0</v>
      </c>
      <c r="M118" s="87">
        <f t="shared" si="33"/>
        <v>0</v>
      </c>
      <c r="N118" s="87">
        <f t="shared" si="33"/>
        <v>0</v>
      </c>
      <c r="O118" s="87">
        <f t="shared" si="33"/>
        <v>0</v>
      </c>
      <c r="P118" s="87">
        <f t="shared" si="33"/>
        <v>0</v>
      </c>
      <c r="Q118" s="87">
        <f t="shared" si="33"/>
        <v>0</v>
      </c>
      <c r="R118" s="87">
        <f t="shared" si="33"/>
        <v>0</v>
      </c>
      <c r="S118" s="87">
        <f t="shared" si="33"/>
        <v>0</v>
      </c>
      <c r="T118" s="87">
        <f t="shared" si="33"/>
        <v>0</v>
      </c>
      <c r="U118" s="87">
        <f t="shared" si="33"/>
        <v>0</v>
      </c>
      <c r="V118" s="87">
        <f t="shared" si="33"/>
        <v>0</v>
      </c>
      <c r="W118" s="87">
        <f t="shared" si="33"/>
        <v>0</v>
      </c>
      <c r="X118" s="87">
        <f t="shared" si="33"/>
        <v>0</v>
      </c>
      <c r="Y118" s="87">
        <f t="shared" si="33"/>
        <v>0</v>
      </c>
      <c r="Z118" s="87">
        <f t="shared" si="33"/>
        <v>0</v>
      </c>
      <c r="AA118" s="87">
        <f t="shared" si="33"/>
        <v>0</v>
      </c>
      <c r="AB118" s="87">
        <f t="shared" si="33"/>
        <v>0</v>
      </c>
      <c r="AC118" s="87">
        <f t="shared" si="33"/>
        <v>0</v>
      </c>
      <c r="AD118" s="87">
        <f t="shared" si="33"/>
        <v>0</v>
      </c>
      <c r="AE118" s="87">
        <f t="shared" si="33"/>
        <v>0</v>
      </c>
      <c r="AF118" s="87">
        <f t="shared" si="33"/>
        <v>0</v>
      </c>
      <c r="AG118" s="87">
        <f t="shared" si="33"/>
        <v>0</v>
      </c>
    </row>
    <row r="119" spans="1:15" ht="32.25" customHeight="1">
      <c r="A119" s="30"/>
      <c r="B119" s="42"/>
      <c r="C119" s="31" t="s">
        <v>107</v>
      </c>
      <c r="D119" s="32" t="s">
        <v>116</v>
      </c>
      <c r="E119" s="87">
        <v>8364</v>
      </c>
      <c r="F119" s="102"/>
      <c r="G119" s="108">
        <f>E119+F119</f>
        <v>8364</v>
      </c>
      <c r="H119" s="15"/>
      <c r="I119" s="15"/>
      <c r="J119" s="15"/>
      <c r="K119" s="12"/>
      <c r="L119" s="15"/>
      <c r="M119" s="12"/>
      <c r="N119" s="15"/>
      <c r="O119" s="12"/>
    </row>
    <row r="120" spans="1:33" ht="14.25">
      <c r="A120" s="26">
        <v>854</v>
      </c>
      <c r="B120" s="26"/>
      <c r="C120" s="27"/>
      <c r="D120" s="28" t="s">
        <v>117</v>
      </c>
      <c r="E120" s="88">
        <f>E121+E123</f>
        <v>160000</v>
      </c>
      <c r="F120" s="88">
        <f aca="true" t="shared" si="34" ref="F120:AG120">F121+F123</f>
        <v>5005</v>
      </c>
      <c r="G120" s="88">
        <f t="shared" si="34"/>
        <v>165005</v>
      </c>
      <c r="H120" s="88">
        <f t="shared" si="34"/>
        <v>0</v>
      </c>
      <c r="I120" s="88">
        <f t="shared" si="34"/>
        <v>0</v>
      </c>
      <c r="J120" s="88">
        <f t="shared" si="34"/>
        <v>0</v>
      </c>
      <c r="K120" s="88">
        <f t="shared" si="34"/>
        <v>0</v>
      </c>
      <c r="L120" s="88">
        <f t="shared" si="34"/>
        <v>0</v>
      </c>
      <c r="M120" s="88">
        <f t="shared" si="34"/>
        <v>0</v>
      </c>
      <c r="N120" s="88">
        <f t="shared" si="34"/>
        <v>0</v>
      </c>
      <c r="O120" s="88">
        <f t="shared" si="34"/>
        <v>0</v>
      </c>
      <c r="P120" s="88">
        <f t="shared" si="34"/>
        <v>0</v>
      </c>
      <c r="Q120" s="88">
        <f t="shared" si="34"/>
        <v>0</v>
      </c>
      <c r="R120" s="88">
        <f t="shared" si="34"/>
        <v>0</v>
      </c>
      <c r="S120" s="88">
        <f t="shared" si="34"/>
        <v>0</v>
      </c>
      <c r="T120" s="88">
        <f t="shared" si="34"/>
        <v>0</v>
      </c>
      <c r="U120" s="88">
        <f t="shared" si="34"/>
        <v>0</v>
      </c>
      <c r="V120" s="88">
        <f t="shared" si="34"/>
        <v>0</v>
      </c>
      <c r="W120" s="88">
        <f t="shared" si="34"/>
        <v>0</v>
      </c>
      <c r="X120" s="88">
        <f t="shared" si="34"/>
        <v>0</v>
      </c>
      <c r="Y120" s="88">
        <f t="shared" si="34"/>
        <v>0</v>
      </c>
      <c r="Z120" s="88">
        <f t="shared" si="34"/>
        <v>0</v>
      </c>
      <c r="AA120" s="88">
        <f t="shared" si="34"/>
        <v>0</v>
      </c>
      <c r="AB120" s="88">
        <f t="shared" si="34"/>
        <v>0</v>
      </c>
      <c r="AC120" s="88">
        <f t="shared" si="34"/>
        <v>0</v>
      </c>
      <c r="AD120" s="88">
        <f t="shared" si="34"/>
        <v>0</v>
      </c>
      <c r="AE120" s="88">
        <f t="shared" si="34"/>
        <v>0</v>
      </c>
      <c r="AF120" s="88">
        <f t="shared" si="34"/>
        <v>0</v>
      </c>
      <c r="AG120" s="88">
        <f t="shared" si="34"/>
        <v>0</v>
      </c>
    </row>
    <row r="121" spans="1:33" ht="15">
      <c r="A121" s="26"/>
      <c r="B121" s="69">
        <v>85415</v>
      </c>
      <c r="C121" s="70"/>
      <c r="D121" s="71" t="s">
        <v>118</v>
      </c>
      <c r="E121" s="89">
        <f>E122</f>
        <v>0</v>
      </c>
      <c r="F121" s="88">
        <f>F122</f>
        <v>5005</v>
      </c>
      <c r="G121" s="88">
        <f aca="true" t="shared" si="35" ref="G121:AG121">G122</f>
        <v>5005</v>
      </c>
      <c r="H121" s="88">
        <f t="shared" si="35"/>
        <v>0</v>
      </c>
      <c r="I121" s="88">
        <f t="shared" si="35"/>
        <v>0</v>
      </c>
      <c r="J121" s="88">
        <f t="shared" si="35"/>
        <v>0</v>
      </c>
      <c r="K121" s="88">
        <f t="shared" si="35"/>
        <v>0</v>
      </c>
      <c r="L121" s="88">
        <f t="shared" si="35"/>
        <v>0</v>
      </c>
      <c r="M121" s="88">
        <f t="shared" si="35"/>
        <v>0</v>
      </c>
      <c r="N121" s="88">
        <f t="shared" si="35"/>
        <v>0</v>
      </c>
      <c r="O121" s="88">
        <f t="shared" si="35"/>
        <v>0</v>
      </c>
      <c r="P121" s="88">
        <f t="shared" si="35"/>
        <v>0</v>
      </c>
      <c r="Q121" s="88">
        <f t="shared" si="35"/>
        <v>0</v>
      </c>
      <c r="R121" s="88">
        <f t="shared" si="35"/>
        <v>0</v>
      </c>
      <c r="S121" s="88">
        <f t="shared" si="35"/>
        <v>0</v>
      </c>
      <c r="T121" s="88">
        <f t="shared" si="35"/>
        <v>0</v>
      </c>
      <c r="U121" s="88">
        <f t="shared" si="35"/>
        <v>0</v>
      </c>
      <c r="V121" s="88">
        <f t="shared" si="35"/>
        <v>0</v>
      </c>
      <c r="W121" s="88">
        <f t="shared" si="35"/>
        <v>0</v>
      </c>
      <c r="X121" s="88">
        <f t="shared" si="35"/>
        <v>0</v>
      </c>
      <c r="Y121" s="88">
        <f t="shared" si="35"/>
        <v>0</v>
      </c>
      <c r="Z121" s="88">
        <f t="shared" si="35"/>
        <v>0</v>
      </c>
      <c r="AA121" s="88">
        <f t="shared" si="35"/>
        <v>0</v>
      </c>
      <c r="AB121" s="88">
        <f t="shared" si="35"/>
        <v>0</v>
      </c>
      <c r="AC121" s="88">
        <f t="shared" si="35"/>
        <v>0</v>
      </c>
      <c r="AD121" s="88">
        <f t="shared" si="35"/>
        <v>0</v>
      </c>
      <c r="AE121" s="88">
        <f t="shared" si="35"/>
        <v>0</v>
      </c>
      <c r="AF121" s="88">
        <f t="shared" si="35"/>
        <v>0</v>
      </c>
      <c r="AG121" s="88">
        <f t="shared" si="35"/>
        <v>0</v>
      </c>
    </row>
    <row r="122" spans="1:15" ht="45">
      <c r="A122" s="26"/>
      <c r="B122" s="69"/>
      <c r="C122" s="70" t="s">
        <v>107</v>
      </c>
      <c r="D122" s="32" t="s">
        <v>116</v>
      </c>
      <c r="E122" s="89">
        <v>0</v>
      </c>
      <c r="F122" s="89">
        <v>5005</v>
      </c>
      <c r="G122" s="89">
        <f>E122+F122</f>
        <v>5005</v>
      </c>
      <c r="H122" s="21"/>
      <c r="I122" s="21"/>
      <c r="J122" s="21"/>
      <c r="K122" s="12"/>
      <c r="L122" s="15"/>
      <c r="M122" s="12"/>
      <c r="N122" s="15"/>
      <c r="O122" s="12"/>
    </row>
    <row r="123" spans="1:33" ht="15">
      <c r="A123" s="30"/>
      <c r="B123" s="30">
        <v>85495</v>
      </c>
      <c r="C123" s="31"/>
      <c r="D123" s="32" t="s">
        <v>16</v>
      </c>
      <c r="E123" s="89">
        <f>SUM(E124:E125)</f>
        <v>160000</v>
      </c>
      <c r="F123" s="89">
        <f aca="true" t="shared" si="36" ref="F123:AG123">SUM(F124:F125)</f>
        <v>0</v>
      </c>
      <c r="G123" s="89">
        <f t="shared" si="36"/>
        <v>160000</v>
      </c>
      <c r="H123" s="89">
        <f t="shared" si="36"/>
        <v>0</v>
      </c>
      <c r="I123" s="89">
        <f t="shared" si="36"/>
        <v>0</v>
      </c>
      <c r="J123" s="89">
        <f t="shared" si="36"/>
        <v>0</v>
      </c>
      <c r="K123" s="89">
        <f t="shared" si="36"/>
        <v>0</v>
      </c>
      <c r="L123" s="89">
        <f t="shared" si="36"/>
        <v>0</v>
      </c>
      <c r="M123" s="89">
        <f t="shared" si="36"/>
        <v>0</v>
      </c>
      <c r="N123" s="89">
        <f t="shared" si="36"/>
        <v>0</v>
      </c>
      <c r="O123" s="89">
        <f t="shared" si="36"/>
        <v>0</v>
      </c>
      <c r="P123" s="89">
        <f t="shared" si="36"/>
        <v>0</v>
      </c>
      <c r="Q123" s="89">
        <f t="shared" si="36"/>
        <v>0</v>
      </c>
      <c r="R123" s="89">
        <f t="shared" si="36"/>
        <v>0</v>
      </c>
      <c r="S123" s="89">
        <f t="shared" si="36"/>
        <v>0</v>
      </c>
      <c r="T123" s="89">
        <f t="shared" si="36"/>
        <v>0</v>
      </c>
      <c r="U123" s="89">
        <f t="shared" si="36"/>
        <v>0</v>
      </c>
      <c r="V123" s="89">
        <f t="shared" si="36"/>
        <v>0</v>
      </c>
      <c r="W123" s="89">
        <f t="shared" si="36"/>
        <v>0</v>
      </c>
      <c r="X123" s="89">
        <f t="shared" si="36"/>
        <v>0</v>
      </c>
      <c r="Y123" s="89">
        <f t="shared" si="36"/>
        <v>0</v>
      </c>
      <c r="Z123" s="89">
        <f t="shared" si="36"/>
        <v>0</v>
      </c>
      <c r="AA123" s="89">
        <f t="shared" si="36"/>
        <v>0</v>
      </c>
      <c r="AB123" s="89">
        <f t="shared" si="36"/>
        <v>0</v>
      </c>
      <c r="AC123" s="89">
        <f t="shared" si="36"/>
        <v>0</v>
      </c>
      <c r="AD123" s="89">
        <f t="shared" si="36"/>
        <v>0</v>
      </c>
      <c r="AE123" s="89">
        <f t="shared" si="36"/>
        <v>0</v>
      </c>
      <c r="AF123" s="89">
        <f t="shared" si="36"/>
        <v>0</v>
      </c>
      <c r="AG123" s="89">
        <f t="shared" si="36"/>
        <v>0</v>
      </c>
    </row>
    <row r="124" spans="1:15" ht="15">
      <c r="A124" s="30"/>
      <c r="B124" s="30"/>
      <c r="C124" s="31" t="s">
        <v>47</v>
      </c>
      <c r="D124" s="32" t="s">
        <v>48</v>
      </c>
      <c r="E124" s="87">
        <v>158000</v>
      </c>
      <c r="F124" s="104"/>
      <c r="G124" s="104">
        <f>E124+F124</f>
        <v>158000</v>
      </c>
      <c r="H124" s="18"/>
      <c r="I124" s="18"/>
      <c r="J124" s="18"/>
      <c r="K124" s="12"/>
      <c r="L124" s="15"/>
      <c r="M124" s="12"/>
      <c r="N124" s="15"/>
      <c r="O124" s="12"/>
    </row>
    <row r="125" spans="1:15" ht="15">
      <c r="A125" s="30"/>
      <c r="B125" s="30"/>
      <c r="C125" s="31" t="s">
        <v>23</v>
      </c>
      <c r="D125" s="32" t="s">
        <v>22</v>
      </c>
      <c r="E125" s="87">
        <v>2000</v>
      </c>
      <c r="F125" s="104"/>
      <c r="G125" s="104">
        <f>E125+F125</f>
        <v>2000</v>
      </c>
      <c r="H125" s="15"/>
      <c r="I125" s="12"/>
      <c r="J125" s="15"/>
      <c r="K125" s="12"/>
      <c r="L125" s="15"/>
      <c r="M125" s="12"/>
      <c r="N125" s="15"/>
      <c r="O125" s="12"/>
    </row>
    <row r="126" spans="1:33" ht="15.75" customHeight="1">
      <c r="A126" s="34">
        <v>900</v>
      </c>
      <c r="B126" s="26"/>
      <c r="C126" s="27"/>
      <c r="D126" s="28" t="s">
        <v>119</v>
      </c>
      <c r="E126" s="90">
        <f>E129+E131</f>
        <v>18150</v>
      </c>
      <c r="F126" s="90">
        <f>F129+F131+F127</f>
        <v>50565</v>
      </c>
      <c r="G126" s="90">
        <f aca="true" t="shared" si="37" ref="G126:AG126">G129+G131+G127</f>
        <v>68715</v>
      </c>
      <c r="H126" s="90">
        <f t="shared" si="37"/>
        <v>0</v>
      </c>
      <c r="I126" s="90">
        <f t="shared" si="37"/>
        <v>0</v>
      </c>
      <c r="J126" s="90">
        <f t="shared" si="37"/>
        <v>0</v>
      </c>
      <c r="K126" s="90">
        <f t="shared" si="37"/>
        <v>0</v>
      </c>
      <c r="L126" s="90">
        <f t="shared" si="37"/>
        <v>0</v>
      </c>
      <c r="M126" s="90">
        <f t="shared" si="37"/>
        <v>0</v>
      </c>
      <c r="N126" s="90">
        <f t="shared" si="37"/>
        <v>0</v>
      </c>
      <c r="O126" s="90">
        <f t="shared" si="37"/>
        <v>0</v>
      </c>
      <c r="P126" s="90">
        <f t="shared" si="37"/>
        <v>0</v>
      </c>
      <c r="Q126" s="90">
        <f t="shared" si="37"/>
        <v>0</v>
      </c>
      <c r="R126" s="90">
        <f t="shared" si="37"/>
        <v>0</v>
      </c>
      <c r="S126" s="90">
        <f t="shared" si="37"/>
        <v>0</v>
      </c>
      <c r="T126" s="90">
        <f t="shared" si="37"/>
        <v>0</v>
      </c>
      <c r="U126" s="90">
        <f t="shared" si="37"/>
        <v>0</v>
      </c>
      <c r="V126" s="90">
        <f t="shared" si="37"/>
        <v>0</v>
      </c>
      <c r="W126" s="90">
        <f t="shared" si="37"/>
        <v>0</v>
      </c>
      <c r="X126" s="90">
        <f t="shared" si="37"/>
        <v>0</v>
      </c>
      <c r="Y126" s="90">
        <f t="shared" si="37"/>
        <v>0</v>
      </c>
      <c r="Z126" s="90">
        <f t="shared" si="37"/>
        <v>0</v>
      </c>
      <c r="AA126" s="90">
        <f t="shared" si="37"/>
        <v>0</v>
      </c>
      <c r="AB126" s="90">
        <f t="shared" si="37"/>
        <v>0</v>
      </c>
      <c r="AC126" s="90">
        <f t="shared" si="37"/>
        <v>0</v>
      </c>
      <c r="AD126" s="90">
        <f t="shared" si="37"/>
        <v>0</v>
      </c>
      <c r="AE126" s="90">
        <f t="shared" si="37"/>
        <v>0</v>
      </c>
      <c r="AF126" s="90">
        <f t="shared" si="37"/>
        <v>0</v>
      </c>
      <c r="AG126" s="90">
        <f t="shared" si="37"/>
        <v>0</v>
      </c>
    </row>
    <row r="127" spans="1:33" ht="15.75" customHeight="1">
      <c r="A127" s="34"/>
      <c r="B127" s="83">
        <v>90017</v>
      </c>
      <c r="C127" s="83"/>
      <c r="D127" s="76" t="s">
        <v>206</v>
      </c>
      <c r="E127" s="90"/>
      <c r="F127" s="86">
        <f>F128</f>
        <v>50565</v>
      </c>
      <c r="G127" s="86">
        <f>G128</f>
        <v>50565</v>
      </c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</row>
    <row r="128" spans="1:33" ht="31.5" customHeight="1">
      <c r="A128" s="34"/>
      <c r="B128" s="26"/>
      <c r="C128" s="70" t="s">
        <v>263</v>
      </c>
      <c r="D128" s="71" t="s">
        <v>264</v>
      </c>
      <c r="E128" s="90"/>
      <c r="F128" s="128">
        <v>50565</v>
      </c>
      <c r="G128" s="86">
        <f>E128+F128</f>
        <v>50565</v>
      </c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</row>
    <row r="129" spans="1:33" ht="30">
      <c r="A129" s="30"/>
      <c r="B129" s="35">
        <v>90020</v>
      </c>
      <c r="C129" s="31"/>
      <c r="D129" s="32" t="s">
        <v>120</v>
      </c>
      <c r="E129" s="89">
        <f>E130</f>
        <v>2000</v>
      </c>
      <c r="F129" s="89">
        <f aca="true" t="shared" si="38" ref="F129:AG129">F130</f>
        <v>0</v>
      </c>
      <c r="G129" s="89">
        <f t="shared" si="38"/>
        <v>2000</v>
      </c>
      <c r="H129" s="89">
        <f t="shared" si="38"/>
        <v>0</v>
      </c>
      <c r="I129" s="89">
        <f t="shared" si="38"/>
        <v>0</v>
      </c>
      <c r="J129" s="89">
        <f t="shared" si="38"/>
        <v>0</v>
      </c>
      <c r="K129" s="89">
        <f t="shared" si="38"/>
        <v>0</v>
      </c>
      <c r="L129" s="89">
        <f t="shared" si="38"/>
        <v>0</v>
      </c>
      <c r="M129" s="89">
        <f t="shared" si="38"/>
        <v>0</v>
      </c>
      <c r="N129" s="89">
        <f t="shared" si="38"/>
        <v>0</v>
      </c>
      <c r="O129" s="89">
        <f t="shared" si="38"/>
        <v>0</v>
      </c>
      <c r="P129" s="89">
        <f t="shared" si="38"/>
        <v>0</v>
      </c>
      <c r="Q129" s="89">
        <f t="shared" si="38"/>
        <v>0</v>
      </c>
      <c r="R129" s="89">
        <f t="shared" si="38"/>
        <v>0</v>
      </c>
      <c r="S129" s="89">
        <f t="shared" si="38"/>
        <v>0</v>
      </c>
      <c r="T129" s="89">
        <f t="shared" si="38"/>
        <v>0</v>
      </c>
      <c r="U129" s="89">
        <f t="shared" si="38"/>
        <v>0</v>
      </c>
      <c r="V129" s="89">
        <f t="shared" si="38"/>
        <v>0</v>
      </c>
      <c r="W129" s="89">
        <f t="shared" si="38"/>
        <v>0</v>
      </c>
      <c r="X129" s="89">
        <f t="shared" si="38"/>
        <v>0</v>
      </c>
      <c r="Y129" s="89">
        <f t="shared" si="38"/>
        <v>0</v>
      </c>
      <c r="Z129" s="89">
        <f t="shared" si="38"/>
        <v>0</v>
      </c>
      <c r="AA129" s="89">
        <f t="shared" si="38"/>
        <v>0</v>
      </c>
      <c r="AB129" s="89">
        <f t="shared" si="38"/>
        <v>0</v>
      </c>
      <c r="AC129" s="89">
        <f t="shared" si="38"/>
        <v>0</v>
      </c>
      <c r="AD129" s="89">
        <f t="shared" si="38"/>
        <v>0</v>
      </c>
      <c r="AE129" s="89">
        <f t="shared" si="38"/>
        <v>0</v>
      </c>
      <c r="AF129" s="89">
        <f t="shared" si="38"/>
        <v>0</v>
      </c>
      <c r="AG129" s="89">
        <f t="shared" si="38"/>
        <v>0</v>
      </c>
    </row>
    <row r="130" spans="1:15" ht="15">
      <c r="A130" s="30"/>
      <c r="B130" s="30"/>
      <c r="C130" s="31" t="s">
        <v>121</v>
      </c>
      <c r="D130" s="32" t="s">
        <v>122</v>
      </c>
      <c r="E130" s="87">
        <v>2000</v>
      </c>
      <c r="F130" s="102"/>
      <c r="G130" s="102">
        <f>E130+F130</f>
        <v>2000</v>
      </c>
      <c r="H130" s="10"/>
      <c r="I130" s="10"/>
      <c r="J130" s="10"/>
      <c r="K130" s="12"/>
      <c r="L130" s="15"/>
      <c r="M130" s="12"/>
      <c r="N130" s="15"/>
      <c r="O130" s="12"/>
    </row>
    <row r="131" spans="1:33" ht="15">
      <c r="A131" s="30"/>
      <c r="B131" s="30">
        <v>90095</v>
      </c>
      <c r="C131" s="31"/>
      <c r="D131" s="32" t="s">
        <v>16</v>
      </c>
      <c r="E131" s="87">
        <f>SUM(E132:E134)</f>
        <v>16150</v>
      </c>
      <c r="F131" s="87">
        <f aca="true" t="shared" si="39" ref="F131:AG131">SUM(F132:F134)</f>
        <v>0</v>
      </c>
      <c r="G131" s="87">
        <f t="shared" si="39"/>
        <v>16150</v>
      </c>
      <c r="H131" s="87">
        <f t="shared" si="39"/>
        <v>0</v>
      </c>
      <c r="I131" s="87">
        <f t="shared" si="39"/>
        <v>0</v>
      </c>
      <c r="J131" s="87">
        <f t="shared" si="39"/>
        <v>0</v>
      </c>
      <c r="K131" s="87">
        <f t="shared" si="39"/>
        <v>0</v>
      </c>
      <c r="L131" s="87">
        <f t="shared" si="39"/>
        <v>0</v>
      </c>
      <c r="M131" s="87">
        <f t="shared" si="39"/>
        <v>0</v>
      </c>
      <c r="N131" s="87">
        <f t="shared" si="39"/>
        <v>0</v>
      </c>
      <c r="O131" s="87">
        <f t="shared" si="39"/>
        <v>0</v>
      </c>
      <c r="P131" s="87">
        <f t="shared" si="39"/>
        <v>0</v>
      </c>
      <c r="Q131" s="87">
        <f t="shared" si="39"/>
        <v>0</v>
      </c>
      <c r="R131" s="87">
        <f t="shared" si="39"/>
        <v>0</v>
      </c>
      <c r="S131" s="87">
        <f t="shared" si="39"/>
        <v>0</v>
      </c>
      <c r="T131" s="87">
        <f t="shared" si="39"/>
        <v>0</v>
      </c>
      <c r="U131" s="87">
        <f t="shared" si="39"/>
        <v>0</v>
      </c>
      <c r="V131" s="87">
        <f t="shared" si="39"/>
        <v>0</v>
      </c>
      <c r="W131" s="87">
        <f t="shared" si="39"/>
        <v>0</v>
      </c>
      <c r="X131" s="87">
        <f t="shared" si="39"/>
        <v>0</v>
      </c>
      <c r="Y131" s="87">
        <f t="shared" si="39"/>
        <v>0</v>
      </c>
      <c r="Z131" s="87">
        <f t="shared" si="39"/>
        <v>0</v>
      </c>
      <c r="AA131" s="87">
        <f t="shared" si="39"/>
        <v>0</v>
      </c>
      <c r="AB131" s="87">
        <f t="shared" si="39"/>
        <v>0</v>
      </c>
      <c r="AC131" s="87">
        <f t="shared" si="39"/>
        <v>0</v>
      </c>
      <c r="AD131" s="87">
        <f t="shared" si="39"/>
        <v>0</v>
      </c>
      <c r="AE131" s="87">
        <f t="shared" si="39"/>
        <v>0</v>
      </c>
      <c r="AF131" s="87">
        <f t="shared" si="39"/>
        <v>0</v>
      </c>
      <c r="AG131" s="87">
        <f t="shared" si="39"/>
        <v>0</v>
      </c>
    </row>
    <row r="132" spans="1:15" ht="15">
      <c r="A132" s="30"/>
      <c r="B132" s="30"/>
      <c r="C132" s="31" t="s">
        <v>21</v>
      </c>
      <c r="D132" s="32" t="s">
        <v>22</v>
      </c>
      <c r="E132" s="87">
        <v>16000</v>
      </c>
      <c r="F132" s="102"/>
      <c r="G132" s="102">
        <f>E132+F132</f>
        <v>16000</v>
      </c>
      <c r="H132" s="10"/>
      <c r="I132" s="10"/>
      <c r="J132" s="10"/>
      <c r="K132" s="10"/>
      <c r="L132" s="10"/>
      <c r="M132" s="12"/>
      <c r="N132" s="15"/>
      <c r="O132" s="12"/>
    </row>
    <row r="133" spans="1:15" ht="15">
      <c r="A133" s="30"/>
      <c r="B133" s="30"/>
      <c r="C133" s="31" t="s">
        <v>38</v>
      </c>
      <c r="D133" s="32" t="s">
        <v>39</v>
      </c>
      <c r="E133" s="87">
        <v>150</v>
      </c>
      <c r="F133" s="102"/>
      <c r="G133" s="102">
        <f>E133+F133</f>
        <v>150</v>
      </c>
      <c r="H133" s="15"/>
      <c r="I133" s="12"/>
      <c r="J133" s="15"/>
      <c r="K133" s="12"/>
      <c r="L133" s="15"/>
      <c r="M133" s="12"/>
      <c r="N133" s="15"/>
      <c r="O133" s="12"/>
    </row>
    <row r="134" spans="1:15" ht="45" hidden="1">
      <c r="A134" s="30"/>
      <c r="B134" s="30"/>
      <c r="C134" s="31" t="s">
        <v>123</v>
      </c>
      <c r="D134" s="32" t="s">
        <v>124</v>
      </c>
      <c r="E134" s="87"/>
      <c r="F134" s="102"/>
      <c r="G134" s="105"/>
      <c r="H134" s="15"/>
      <c r="I134" s="12"/>
      <c r="J134" s="15"/>
      <c r="K134" s="12"/>
      <c r="L134" s="15"/>
      <c r="M134" s="12"/>
      <c r="N134" s="15"/>
      <c r="O134" s="12"/>
    </row>
    <row r="135" spans="1:33" ht="14.25">
      <c r="A135" s="26">
        <v>926</v>
      </c>
      <c r="B135" s="26"/>
      <c r="C135" s="27"/>
      <c r="D135" s="28" t="s">
        <v>125</v>
      </c>
      <c r="E135" s="88">
        <f>E136</f>
        <v>500000</v>
      </c>
      <c r="F135" s="88">
        <f aca="true" t="shared" si="40" ref="F135:AG136">F136</f>
        <v>0</v>
      </c>
      <c r="G135" s="88">
        <f t="shared" si="40"/>
        <v>500000</v>
      </c>
      <c r="H135" s="88">
        <f t="shared" si="40"/>
        <v>0</v>
      </c>
      <c r="I135" s="88">
        <f t="shared" si="40"/>
        <v>0</v>
      </c>
      <c r="J135" s="88">
        <f t="shared" si="40"/>
        <v>0</v>
      </c>
      <c r="K135" s="88">
        <f t="shared" si="40"/>
        <v>0</v>
      </c>
      <c r="L135" s="88">
        <f t="shared" si="40"/>
        <v>0</v>
      </c>
      <c r="M135" s="88">
        <f t="shared" si="40"/>
        <v>0</v>
      </c>
      <c r="N135" s="88">
        <f t="shared" si="40"/>
        <v>0</v>
      </c>
      <c r="O135" s="88">
        <f t="shared" si="40"/>
        <v>0</v>
      </c>
      <c r="P135" s="88">
        <f t="shared" si="40"/>
        <v>0</v>
      </c>
      <c r="Q135" s="88">
        <f t="shared" si="40"/>
        <v>0</v>
      </c>
      <c r="R135" s="88">
        <f t="shared" si="40"/>
        <v>0</v>
      </c>
      <c r="S135" s="88">
        <f t="shared" si="40"/>
        <v>0</v>
      </c>
      <c r="T135" s="88">
        <f t="shared" si="40"/>
        <v>0</v>
      </c>
      <c r="U135" s="88">
        <f t="shared" si="40"/>
        <v>0</v>
      </c>
      <c r="V135" s="88">
        <f t="shared" si="40"/>
        <v>0</v>
      </c>
      <c r="W135" s="88">
        <f t="shared" si="40"/>
        <v>0</v>
      </c>
      <c r="X135" s="88">
        <f t="shared" si="40"/>
        <v>0</v>
      </c>
      <c r="Y135" s="88">
        <f t="shared" si="40"/>
        <v>0</v>
      </c>
      <c r="Z135" s="88">
        <f t="shared" si="40"/>
        <v>0</v>
      </c>
      <c r="AA135" s="88">
        <f t="shared" si="40"/>
        <v>0</v>
      </c>
      <c r="AB135" s="88">
        <f t="shared" si="40"/>
        <v>0</v>
      </c>
      <c r="AC135" s="88">
        <f t="shared" si="40"/>
        <v>0</v>
      </c>
      <c r="AD135" s="88">
        <f t="shared" si="40"/>
        <v>0</v>
      </c>
      <c r="AE135" s="88">
        <f t="shared" si="40"/>
        <v>0</v>
      </c>
      <c r="AF135" s="88">
        <f t="shared" si="40"/>
        <v>0</v>
      </c>
      <c r="AG135" s="88">
        <f t="shared" si="40"/>
        <v>0</v>
      </c>
    </row>
    <row r="136" spans="1:33" ht="15">
      <c r="A136" s="30"/>
      <c r="B136" s="30">
        <v>92601</v>
      </c>
      <c r="C136" s="31"/>
      <c r="D136" s="32" t="s">
        <v>126</v>
      </c>
      <c r="E136" s="87">
        <f>E137</f>
        <v>500000</v>
      </c>
      <c r="F136" s="87">
        <f t="shared" si="40"/>
        <v>0</v>
      </c>
      <c r="G136" s="87">
        <f t="shared" si="40"/>
        <v>500000</v>
      </c>
      <c r="H136" s="87">
        <f t="shared" si="40"/>
        <v>0</v>
      </c>
      <c r="I136" s="87">
        <f t="shared" si="40"/>
        <v>0</v>
      </c>
      <c r="J136" s="87">
        <f t="shared" si="40"/>
        <v>0</v>
      </c>
      <c r="K136" s="87">
        <f t="shared" si="40"/>
        <v>0</v>
      </c>
      <c r="L136" s="87">
        <f t="shared" si="40"/>
        <v>0</v>
      </c>
      <c r="M136" s="87">
        <f t="shared" si="40"/>
        <v>0</v>
      </c>
      <c r="N136" s="87">
        <f t="shared" si="40"/>
        <v>0</v>
      </c>
      <c r="O136" s="87">
        <f t="shared" si="40"/>
        <v>0</v>
      </c>
      <c r="P136" s="87">
        <f t="shared" si="40"/>
        <v>0</v>
      </c>
      <c r="Q136" s="87">
        <f t="shared" si="40"/>
        <v>0</v>
      </c>
      <c r="R136" s="87">
        <f t="shared" si="40"/>
        <v>0</v>
      </c>
      <c r="S136" s="87">
        <f t="shared" si="40"/>
        <v>0</v>
      </c>
      <c r="T136" s="87">
        <f t="shared" si="40"/>
        <v>0</v>
      </c>
      <c r="U136" s="87">
        <f t="shared" si="40"/>
        <v>0</v>
      </c>
      <c r="V136" s="87">
        <f t="shared" si="40"/>
        <v>0</v>
      </c>
      <c r="W136" s="87">
        <f t="shared" si="40"/>
        <v>0</v>
      </c>
      <c r="X136" s="87">
        <f t="shared" si="40"/>
        <v>0</v>
      </c>
      <c r="Y136" s="87">
        <f t="shared" si="40"/>
        <v>0</v>
      </c>
      <c r="Z136" s="87">
        <f t="shared" si="40"/>
        <v>0</v>
      </c>
      <c r="AA136" s="87">
        <f t="shared" si="40"/>
        <v>0</v>
      </c>
      <c r="AB136" s="87">
        <f t="shared" si="40"/>
        <v>0</v>
      </c>
      <c r="AC136" s="87">
        <f t="shared" si="40"/>
        <v>0</v>
      </c>
      <c r="AD136" s="87">
        <f t="shared" si="40"/>
        <v>0</v>
      </c>
      <c r="AE136" s="87">
        <f t="shared" si="40"/>
        <v>0</v>
      </c>
      <c r="AF136" s="87">
        <f t="shared" si="40"/>
        <v>0</v>
      </c>
      <c r="AG136" s="87">
        <f t="shared" si="40"/>
        <v>0</v>
      </c>
    </row>
    <row r="137" spans="1:15" ht="57.75" customHeight="1">
      <c r="A137" s="30"/>
      <c r="B137" s="30"/>
      <c r="C137" s="31">
        <v>6290</v>
      </c>
      <c r="D137" s="32" t="s">
        <v>127</v>
      </c>
      <c r="E137" s="87">
        <v>500000</v>
      </c>
      <c r="F137" s="102"/>
      <c r="G137" s="102">
        <f>E137+F137</f>
        <v>500000</v>
      </c>
      <c r="H137" s="10"/>
      <c r="I137" s="10"/>
      <c r="J137" s="10"/>
      <c r="K137" s="12"/>
      <c r="L137" s="12"/>
      <c r="M137" s="12"/>
      <c r="N137" s="15"/>
      <c r="O137" s="12"/>
    </row>
    <row r="138" spans="1:33" ht="14.25">
      <c r="A138" s="7"/>
      <c r="B138" s="7"/>
      <c r="C138" s="8"/>
      <c r="D138" s="28" t="s">
        <v>128</v>
      </c>
      <c r="E138" s="94">
        <f>SUM(E10+E14+E17+E23+E31+E39+E46+E49+E81+E91+E106+E120+E126+E135)</f>
        <v>13652096</v>
      </c>
      <c r="F138" s="94">
        <f aca="true" t="shared" si="41" ref="F138:AG138">SUM(F10+F14+F17+F23+F31+F39+F46+F49+F81+F91+F106+F120+F126+F135)</f>
        <v>-1235024</v>
      </c>
      <c r="G138" s="94">
        <f t="shared" si="41"/>
        <v>12417072</v>
      </c>
      <c r="H138" s="94">
        <f t="shared" si="41"/>
        <v>0</v>
      </c>
      <c r="I138" s="94">
        <f t="shared" si="41"/>
        <v>0</v>
      </c>
      <c r="J138" s="94">
        <f t="shared" si="41"/>
        <v>0</v>
      </c>
      <c r="K138" s="94">
        <f t="shared" si="41"/>
        <v>0</v>
      </c>
      <c r="L138" s="94">
        <f t="shared" si="41"/>
        <v>0</v>
      </c>
      <c r="M138" s="94">
        <f t="shared" si="41"/>
        <v>0</v>
      </c>
      <c r="N138" s="94">
        <f t="shared" si="41"/>
        <v>0</v>
      </c>
      <c r="O138" s="94">
        <f t="shared" si="41"/>
        <v>0</v>
      </c>
      <c r="P138" s="94">
        <f t="shared" si="41"/>
        <v>0</v>
      </c>
      <c r="Q138" s="94">
        <f t="shared" si="41"/>
        <v>0</v>
      </c>
      <c r="R138" s="94">
        <f t="shared" si="41"/>
        <v>0</v>
      </c>
      <c r="S138" s="94">
        <f t="shared" si="41"/>
        <v>0</v>
      </c>
      <c r="T138" s="94">
        <f t="shared" si="41"/>
        <v>0</v>
      </c>
      <c r="U138" s="94">
        <f t="shared" si="41"/>
        <v>0</v>
      </c>
      <c r="V138" s="94">
        <f t="shared" si="41"/>
        <v>0</v>
      </c>
      <c r="W138" s="94">
        <f t="shared" si="41"/>
        <v>0</v>
      </c>
      <c r="X138" s="94">
        <f t="shared" si="41"/>
        <v>0</v>
      </c>
      <c r="Y138" s="94">
        <f t="shared" si="41"/>
        <v>0</v>
      </c>
      <c r="Z138" s="94">
        <f t="shared" si="41"/>
        <v>0</v>
      </c>
      <c r="AA138" s="94">
        <f t="shared" si="41"/>
        <v>0</v>
      </c>
      <c r="AB138" s="94">
        <f t="shared" si="41"/>
        <v>0</v>
      </c>
      <c r="AC138" s="94">
        <f t="shared" si="41"/>
        <v>0</v>
      </c>
      <c r="AD138" s="94">
        <f t="shared" si="41"/>
        <v>0</v>
      </c>
      <c r="AE138" s="94">
        <f t="shared" si="41"/>
        <v>0</v>
      </c>
      <c r="AF138" s="94">
        <f t="shared" si="41"/>
        <v>0</v>
      </c>
      <c r="AG138" s="94">
        <f t="shared" si="41"/>
        <v>0</v>
      </c>
    </row>
    <row r="139" spans="5:15" ht="12.75"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2"/>
    </row>
    <row r="140" spans="5:15" ht="12.75" customHeight="1"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4:34" ht="14.25">
      <c r="D141" s="143" t="s">
        <v>245</v>
      </c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</row>
    <row r="142" spans="5:15" ht="14.25">
      <c r="E142" s="53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5:15" ht="11.25" customHeight="1">
      <c r="E143" s="53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4:15" ht="14.25">
      <c r="D144" s="143" t="s">
        <v>246</v>
      </c>
      <c r="E144" s="144"/>
      <c r="F144" s="144"/>
      <c r="G144" s="144"/>
      <c r="H144" s="144"/>
      <c r="I144" s="144"/>
      <c r="J144" s="144"/>
      <c r="K144" s="144"/>
      <c r="L144" s="144"/>
      <c r="M144" s="144"/>
      <c r="N144" s="12"/>
      <c r="O144" s="12"/>
    </row>
    <row r="145" spans="5:15" ht="12.75"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5:15" ht="12.75"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5:15" ht="12.75"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5:15" ht="12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5:15" ht="12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5:15" ht="12.75"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5:15" ht="12.75"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5:15" ht="12.75"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5:15" ht="12.75"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5:15" ht="12.75"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5:15" ht="12.75"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5:15" ht="12.75"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5:15" ht="12.75"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5:15" ht="12.75"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5:15" ht="12.75"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5:15" ht="12.75"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5:15" ht="12.75"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5:15" ht="12.75"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5:15" ht="12.75"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5:15" ht="12.75"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5:15" ht="12.75"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5:15" ht="12.75"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5:15" ht="12.75"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5:15" ht="12.75"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5:15" ht="12.75"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5:15" ht="12.75"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5:15" ht="12.75"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5:15" ht="12.75"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5:15" ht="12.75"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5:15" ht="12.75"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5:15" ht="12.75"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5:15" ht="12.75"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5:15" ht="12.75"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5:15" ht="12.75"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5:15" ht="12.75"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5:15" ht="12.75"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5:15" ht="12.75"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5:15" ht="12.75"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5:15" ht="12.75"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5:15" ht="12.75"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5:15" ht="12.75"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5:15" ht="12.75"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5:15" ht="12.75"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5:15" ht="12.75"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5:15" ht="12.75"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5:15" ht="12.75"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5:15" ht="12.75"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5:15" ht="12.75"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5:15" ht="12.75"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5:15" ht="12.75"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5:15" ht="12.75"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5:15" ht="12.75"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5:15" ht="12.75"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5:15" ht="12.75"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5:15" ht="12.75"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5:15" ht="12.75"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5:15" ht="12.75"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5:15" ht="12.75"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5:15" ht="12.75"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5:15" ht="12.75"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5:15" ht="12.75"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5:15" ht="12.75"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5:15" ht="12.75"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5:15" ht="12.75"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5:15" ht="12.75"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5:15" ht="12.75"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5:15" ht="12.75"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5:15" ht="12.75"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5:15" ht="12.75"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5:15" ht="12.75"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5:15" ht="12.75"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5:15" ht="12.75"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5:15" ht="12.75"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5:15" ht="12.75"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5:15" ht="12.75"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5:15" ht="12.75"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5:15" ht="12.75"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5:15" ht="12.75"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5:15" ht="12.75"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5:15" ht="12.75"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5:15" ht="12.75"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5:15" ht="12.75"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5:15" ht="12.75"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5:15" ht="12.75"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5:15" ht="12.75"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5:15" ht="12.75"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5:15" ht="12.75"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5:15" ht="12.75"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5:15" ht="12.75"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5:15" ht="12.75"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5:15" ht="12.75"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5:15" ht="12.75"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5:15" ht="12.75"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5:15" ht="12.75"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5:15" ht="12.75"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5:15" ht="12.75"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5:15" ht="12.75"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5:15" ht="12.75"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5:15" ht="12.75"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5:15" ht="12.75"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5:15" ht="12.75"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5:15" ht="12.75"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5:15" ht="12.75"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5:15" ht="12.75"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5:15" ht="12.75"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5:15" ht="12.75"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5:15" ht="12.75"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5:15" ht="12.75"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5:15" ht="12.75"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5:15" ht="12.75"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5:15" ht="12.75"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5:15" ht="12.75"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5:15" ht="12.75"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5:15" ht="12.75"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5:15" ht="12.75"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5:15" ht="12.75"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5:15" ht="12.75"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5:15" ht="12.75"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5:15" ht="12.75"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5:15" ht="12.75"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5:15" ht="12.75"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5:15" ht="12.75"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5:15" ht="12.75"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5:15" ht="12.75"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5:15" ht="12.75"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5:15" ht="12.75"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5:15" ht="12.75"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5:15" ht="12.75"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5:15" ht="12.75"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5:15" ht="12.75"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5:15" ht="12.75"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5:15" ht="12.75"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5:15" ht="12.75"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5:15" ht="12.75"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5:15" ht="12.75"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5:15" ht="12.75"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5:15" ht="12.75"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5:15" ht="12.75"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5:15" ht="12.75"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5:15" ht="12.75"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5:15" ht="12.75"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5:15" ht="12.75"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5:15" ht="12.75"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5:15" ht="12.75"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5:15" ht="12.75"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5:15" ht="12.75"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5:15" ht="12.75"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5:15" ht="12.75"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5:15" ht="12.75"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5:15" ht="12.75"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5:15" ht="12.75"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5:15" ht="12.75"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5:15" ht="12.75"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5:15" ht="12.75"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5:15" ht="12.75"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5:15" ht="12.75"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5:15" ht="12.75"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5:15" ht="12.75"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5:15" ht="12.75"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5:15" ht="12.75"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5:15" ht="12.75"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5:15" ht="12.75"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5:15" ht="12.75"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5:15" ht="12.75"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5:15" ht="12.75"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5:15" ht="12.75"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5:15" ht="12.75"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5:15" ht="12.75"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5:15" ht="12.75"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5:15" ht="12.75"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5:15" ht="12.75"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5:15" ht="12.75"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</sheetData>
  <mergeCells count="6">
    <mergeCell ref="D141:AH141"/>
    <mergeCell ref="D144:M144"/>
    <mergeCell ref="D1:I1"/>
    <mergeCell ref="D2:H2"/>
    <mergeCell ref="D3:H3"/>
    <mergeCell ref="D4:H4"/>
  </mergeCells>
  <printOptions/>
  <pageMargins left="0.7874015748031497" right="0.2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33"/>
  <sheetViews>
    <sheetView workbookViewId="0" topLeftCell="A314">
      <selection activeCell="F211" sqref="F211:F217"/>
    </sheetView>
  </sheetViews>
  <sheetFormatPr defaultColWidth="9.140625" defaultRowHeight="12.75"/>
  <cols>
    <col min="1" max="1" width="5.28125" style="75" customWidth="1"/>
    <col min="2" max="2" width="5.7109375" style="75" customWidth="1"/>
    <col min="3" max="3" width="5.421875" style="74" customWidth="1"/>
    <col min="4" max="4" width="45.140625" style="74" customWidth="1"/>
    <col min="5" max="5" width="10.57421875" style="0" customWidth="1"/>
    <col min="6" max="6" width="10.7109375" style="0" customWidth="1"/>
    <col min="7" max="7" width="11.140625" style="0" customWidth="1"/>
  </cols>
  <sheetData>
    <row r="1" spans="4:9" ht="15.75">
      <c r="D1" s="145" t="s">
        <v>249</v>
      </c>
      <c r="E1" s="146"/>
      <c r="F1" s="144"/>
      <c r="G1" s="144"/>
      <c r="H1" s="144"/>
      <c r="I1" s="144"/>
    </row>
    <row r="2" spans="4:8" ht="15.75">
      <c r="D2" s="145" t="s">
        <v>255</v>
      </c>
      <c r="E2" s="146"/>
      <c r="F2" s="144"/>
      <c r="G2" s="144"/>
      <c r="H2" s="144"/>
    </row>
    <row r="3" spans="4:8" ht="15.75">
      <c r="D3" s="145" t="s">
        <v>241</v>
      </c>
      <c r="E3" s="146"/>
      <c r="F3" s="144"/>
      <c r="G3" s="144"/>
      <c r="H3" s="144"/>
    </row>
    <row r="4" spans="4:8" ht="15.75">
      <c r="D4" s="145" t="s">
        <v>242</v>
      </c>
      <c r="E4" s="146"/>
      <c r="F4" s="144"/>
      <c r="G4" s="144"/>
      <c r="H4" s="144"/>
    </row>
    <row r="7" spans="3:5" ht="15.75">
      <c r="C7" s="75"/>
      <c r="D7" s="84" t="s">
        <v>247</v>
      </c>
      <c r="E7" s="22"/>
    </row>
    <row r="8" spans="3:5" ht="12.75">
      <c r="C8" s="75"/>
      <c r="D8" s="75"/>
      <c r="E8" s="22"/>
    </row>
    <row r="9" spans="1:27" ht="43.5">
      <c r="A9" s="78" t="s">
        <v>1</v>
      </c>
      <c r="B9" s="79" t="s">
        <v>217</v>
      </c>
      <c r="C9" s="79" t="s">
        <v>219</v>
      </c>
      <c r="D9" s="85" t="s">
        <v>4</v>
      </c>
      <c r="E9" s="73" t="s">
        <v>248</v>
      </c>
      <c r="F9" s="123" t="s">
        <v>289</v>
      </c>
      <c r="G9" s="123" t="s">
        <v>258</v>
      </c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42"/>
    </row>
    <row r="10" spans="1:31" ht="14.25">
      <c r="A10" s="80" t="s">
        <v>5</v>
      </c>
      <c r="B10" s="80"/>
      <c r="C10" s="81"/>
      <c r="D10" s="77" t="s">
        <v>6</v>
      </c>
      <c r="E10" s="64">
        <f>E11+E18</f>
        <v>2021980</v>
      </c>
      <c r="F10" s="64">
        <f aca="true" t="shared" si="0" ref="F10:AE10">F11+F18</f>
        <v>0</v>
      </c>
      <c r="G10" s="64">
        <f t="shared" si="0"/>
        <v>2021980</v>
      </c>
      <c r="H10" s="64">
        <f t="shared" si="0"/>
        <v>0</v>
      </c>
      <c r="I10" s="64">
        <f t="shared" si="0"/>
        <v>0</v>
      </c>
      <c r="J10" s="64">
        <f t="shared" si="0"/>
        <v>0</v>
      </c>
      <c r="K10" s="64">
        <f t="shared" si="0"/>
        <v>0</v>
      </c>
      <c r="L10" s="64">
        <f t="shared" si="0"/>
        <v>0</v>
      </c>
      <c r="M10" s="64">
        <f t="shared" si="0"/>
        <v>0</v>
      </c>
      <c r="N10" s="64">
        <f t="shared" si="0"/>
        <v>0</v>
      </c>
      <c r="O10" s="64">
        <f t="shared" si="0"/>
        <v>0</v>
      </c>
      <c r="P10" s="64">
        <f t="shared" si="0"/>
        <v>0</v>
      </c>
      <c r="Q10" s="64">
        <f t="shared" si="0"/>
        <v>0</v>
      </c>
      <c r="R10" s="64">
        <f t="shared" si="0"/>
        <v>0</v>
      </c>
      <c r="S10" s="64">
        <f t="shared" si="0"/>
        <v>0</v>
      </c>
      <c r="T10" s="64">
        <f t="shared" si="0"/>
        <v>0</v>
      </c>
      <c r="U10" s="64">
        <f t="shared" si="0"/>
        <v>0</v>
      </c>
      <c r="V10" s="64">
        <f t="shared" si="0"/>
        <v>0</v>
      </c>
      <c r="W10" s="64">
        <f t="shared" si="0"/>
        <v>0</v>
      </c>
      <c r="X10" s="64">
        <f t="shared" si="0"/>
        <v>0</v>
      </c>
      <c r="Y10" s="64">
        <f t="shared" si="0"/>
        <v>0</v>
      </c>
      <c r="Z10" s="64">
        <f t="shared" si="0"/>
        <v>0</v>
      </c>
      <c r="AA10" s="64">
        <f t="shared" si="0"/>
        <v>0</v>
      </c>
      <c r="AB10" s="64">
        <f t="shared" si="0"/>
        <v>0</v>
      </c>
      <c r="AC10" s="64">
        <f t="shared" si="0"/>
        <v>0</v>
      </c>
      <c r="AD10" s="64">
        <f t="shared" si="0"/>
        <v>0</v>
      </c>
      <c r="AE10" s="64">
        <f t="shared" si="0"/>
        <v>0</v>
      </c>
    </row>
    <row r="11" spans="1:31" ht="15">
      <c r="A11" s="82"/>
      <c r="B11" s="82" t="s">
        <v>7</v>
      </c>
      <c r="C11" s="83"/>
      <c r="D11" s="76" t="s">
        <v>129</v>
      </c>
      <c r="E11" s="86">
        <f>SUM(E12:E17)</f>
        <v>2010980</v>
      </c>
      <c r="F11" s="86">
        <f aca="true" t="shared" si="1" ref="F11:AE11">SUM(F12:F17)</f>
        <v>0</v>
      </c>
      <c r="G11" s="86">
        <f t="shared" si="1"/>
        <v>2010980</v>
      </c>
      <c r="H11" s="86">
        <f t="shared" si="1"/>
        <v>0</v>
      </c>
      <c r="I11" s="86">
        <f t="shared" si="1"/>
        <v>0</v>
      </c>
      <c r="J11" s="86">
        <f t="shared" si="1"/>
        <v>0</v>
      </c>
      <c r="K11" s="86">
        <f t="shared" si="1"/>
        <v>0</v>
      </c>
      <c r="L11" s="86">
        <f t="shared" si="1"/>
        <v>0</v>
      </c>
      <c r="M11" s="86">
        <f t="shared" si="1"/>
        <v>0</v>
      </c>
      <c r="N11" s="86">
        <f t="shared" si="1"/>
        <v>0</v>
      </c>
      <c r="O11" s="86">
        <f t="shared" si="1"/>
        <v>0</v>
      </c>
      <c r="P11" s="86">
        <f t="shared" si="1"/>
        <v>0</v>
      </c>
      <c r="Q11" s="86">
        <f t="shared" si="1"/>
        <v>0</v>
      </c>
      <c r="R11" s="86">
        <f t="shared" si="1"/>
        <v>0</v>
      </c>
      <c r="S11" s="86">
        <f t="shared" si="1"/>
        <v>0</v>
      </c>
      <c r="T11" s="86">
        <f t="shared" si="1"/>
        <v>0</v>
      </c>
      <c r="U11" s="86">
        <f t="shared" si="1"/>
        <v>0</v>
      </c>
      <c r="V11" s="86">
        <f t="shared" si="1"/>
        <v>0</v>
      </c>
      <c r="W11" s="86">
        <f t="shared" si="1"/>
        <v>0</v>
      </c>
      <c r="X11" s="86">
        <f t="shared" si="1"/>
        <v>0</v>
      </c>
      <c r="Y11" s="86">
        <f t="shared" si="1"/>
        <v>0</v>
      </c>
      <c r="Z11" s="86">
        <f t="shared" si="1"/>
        <v>0</v>
      </c>
      <c r="AA11" s="86">
        <f t="shared" si="1"/>
        <v>0</v>
      </c>
      <c r="AB11" s="86">
        <f t="shared" si="1"/>
        <v>0</v>
      </c>
      <c r="AC11" s="86">
        <f t="shared" si="1"/>
        <v>0</v>
      </c>
      <c r="AD11" s="86">
        <f t="shared" si="1"/>
        <v>0</v>
      </c>
      <c r="AE11" s="86">
        <f t="shared" si="1"/>
        <v>0</v>
      </c>
    </row>
    <row r="12" spans="1:28" ht="15">
      <c r="A12" s="82"/>
      <c r="B12" s="82"/>
      <c r="C12" s="83">
        <v>6050</v>
      </c>
      <c r="D12" s="76" t="s">
        <v>130</v>
      </c>
      <c r="E12" s="86">
        <v>10980</v>
      </c>
      <c r="F12" s="52"/>
      <c r="G12" s="52">
        <f aca="true" t="shared" si="2" ref="G12:G17">E12+F12</f>
        <v>10980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4"/>
      <c r="AB12" s="9"/>
    </row>
    <row r="13" spans="1:28" ht="60" hidden="1">
      <c r="A13" s="82"/>
      <c r="B13" s="82"/>
      <c r="C13" s="83">
        <v>6052</v>
      </c>
      <c r="D13" s="76" t="s">
        <v>131</v>
      </c>
      <c r="E13" s="86">
        <v>0</v>
      </c>
      <c r="F13" s="52"/>
      <c r="G13" s="52">
        <f t="shared" si="2"/>
        <v>0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4"/>
      <c r="AB13" s="9"/>
    </row>
    <row r="14" spans="1:28" ht="45.75" customHeight="1" hidden="1">
      <c r="A14" s="82"/>
      <c r="B14" s="82"/>
      <c r="C14" s="83">
        <v>6051</v>
      </c>
      <c r="D14" s="76" t="s">
        <v>132</v>
      </c>
      <c r="E14" s="86">
        <v>0</v>
      </c>
      <c r="F14" s="52"/>
      <c r="G14" s="52">
        <f t="shared" si="2"/>
        <v>0</v>
      </c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4"/>
      <c r="AB14" s="9"/>
    </row>
    <row r="15" spans="1:28" ht="60" hidden="1">
      <c r="A15" s="82"/>
      <c r="B15" s="82"/>
      <c r="C15" s="83">
        <v>6052</v>
      </c>
      <c r="D15" s="76" t="s">
        <v>131</v>
      </c>
      <c r="E15" s="86">
        <v>0</v>
      </c>
      <c r="F15" s="52"/>
      <c r="G15" s="52">
        <f t="shared" si="2"/>
        <v>0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4"/>
      <c r="AB15" s="9"/>
    </row>
    <row r="16" spans="1:28" ht="73.5" customHeight="1">
      <c r="A16" s="82"/>
      <c r="B16" s="82"/>
      <c r="C16" s="83">
        <v>6058</v>
      </c>
      <c r="D16" s="76" t="s">
        <v>142</v>
      </c>
      <c r="E16" s="59">
        <v>1500000</v>
      </c>
      <c r="F16" s="59"/>
      <c r="G16" s="59">
        <f t="shared" si="2"/>
        <v>1500000</v>
      </c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4"/>
      <c r="AB16" s="9"/>
    </row>
    <row r="17" spans="1:28" ht="77.25" customHeight="1">
      <c r="A17" s="82"/>
      <c r="B17" s="82"/>
      <c r="C17" s="83">
        <v>6059</v>
      </c>
      <c r="D17" s="76" t="s">
        <v>260</v>
      </c>
      <c r="E17" s="59">
        <v>500000</v>
      </c>
      <c r="F17" s="59"/>
      <c r="G17" s="59">
        <f t="shared" si="2"/>
        <v>500000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4"/>
      <c r="AB17" s="9"/>
    </row>
    <row r="18" spans="1:31" ht="15">
      <c r="A18" s="82"/>
      <c r="B18" s="82" t="s">
        <v>218</v>
      </c>
      <c r="C18" s="83"/>
      <c r="D18" s="76" t="s">
        <v>133</v>
      </c>
      <c r="E18" s="59">
        <f>E19</f>
        <v>11000</v>
      </c>
      <c r="F18" s="59">
        <f aca="true" t="shared" si="3" ref="F18:AE18">F19</f>
        <v>0</v>
      </c>
      <c r="G18" s="59">
        <f t="shared" si="3"/>
        <v>11000</v>
      </c>
      <c r="H18" s="86">
        <f t="shared" si="3"/>
        <v>0</v>
      </c>
      <c r="I18" s="86">
        <f t="shared" si="3"/>
        <v>0</v>
      </c>
      <c r="J18" s="86">
        <f t="shared" si="3"/>
        <v>0</v>
      </c>
      <c r="K18" s="86">
        <f t="shared" si="3"/>
        <v>0</v>
      </c>
      <c r="L18" s="86">
        <f t="shared" si="3"/>
        <v>0</v>
      </c>
      <c r="M18" s="86">
        <f t="shared" si="3"/>
        <v>0</v>
      </c>
      <c r="N18" s="86">
        <f t="shared" si="3"/>
        <v>0</v>
      </c>
      <c r="O18" s="86">
        <f t="shared" si="3"/>
        <v>0</v>
      </c>
      <c r="P18" s="86">
        <f t="shared" si="3"/>
        <v>0</v>
      </c>
      <c r="Q18" s="86">
        <f t="shared" si="3"/>
        <v>0</v>
      </c>
      <c r="R18" s="86">
        <f t="shared" si="3"/>
        <v>0</v>
      </c>
      <c r="S18" s="86">
        <f t="shared" si="3"/>
        <v>0</v>
      </c>
      <c r="T18" s="86">
        <f t="shared" si="3"/>
        <v>0</v>
      </c>
      <c r="U18" s="86">
        <f t="shared" si="3"/>
        <v>0</v>
      </c>
      <c r="V18" s="86">
        <f t="shared" si="3"/>
        <v>0</v>
      </c>
      <c r="W18" s="86">
        <f t="shared" si="3"/>
        <v>0</v>
      </c>
      <c r="X18" s="86">
        <f t="shared" si="3"/>
        <v>0</v>
      </c>
      <c r="Y18" s="86">
        <f t="shared" si="3"/>
        <v>0</v>
      </c>
      <c r="Z18" s="86">
        <f t="shared" si="3"/>
        <v>0</v>
      </c>
      <c r="AA18" s="86">
        <f t="shared" si="3"/>
        <v>0</v>
      </c>
      <c r="AB18" s="86">
        <f t="shared" si="3"/>
        <v>0</v>
      </c>
      <c r="AC18" s="86">
        <f t="shared" si="3"/>
        <v>0</v>
      </c>
      <c r="AD18" s="86">
        <f t="shared" si="3"/>
        <v>0</v>
      </c>
      <c r="AE18" s="86">
        <f t="shared" si="3"/>
        <v>0</v>
      </c>
    </row>
    <row r="19" spans="1:28" ht="32.25" customHeight="1">
      <c r="A19" s="83"/>
      <c r="B19" s="83"/>
      <c r="C19" s="83">
        <v>2850</v>
      </c>
      <c r="D19" s="76" t="s">
        <v>134</v>
      </c>
      <c r="E19" s="59">
        <v>11000</v>
      </c>
      <c r="F19" s="59"/>
      <c r="G19" s="59">
        <f>E19+F19</f>
        <v>11000</v>
      </c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4"/>
      <c r="AB19" s="9"/>
    </row>
    <row r="20" spans="1:31" ht="14.25">
      <c r="A20" s="81">
        <v>600</v>
      </c>
      <c r="B20" s="81"/>
      <c r="C20" s="81"/>
      <c r="D20" s="77" t="s">
        <v>19</v>
      </c>
      <c r="E20" s="129">
        <f>E21+E23+E25</f>
        <v>670760</v>
      </c>
      <c r="F20" s="129">
        <f aca="true" t="shared" si="4" ref="F20:AE20">F21+F23+F25</f>
        <v>155000</v>
      </c>
      <c r="G20" s="129">
        <f t="shared" si="4"/>
        <v>825760</v>
      </c>
      <c r="H20" s="90">
        <f t="shared" si="4"/>
        <v>0</v>
      </c>
      <c r="I20" s="90">
        <f t="shared" si="4"/>
        <v>0</v>
      </c>
      <c r="J20" s="90">
        <f t="shared" si="4"/>
        <v>0</v>
      </c>
      <c r="K20" s="90">
        <f t="shared" si="4"/>
        <v>0</v>
      </c>
      <c r="L20" s="90">
        <f t="shared" si="4"/>
        <v>0</v>
      </c>
      <c r="M20" s="90">
        <f t="shared" si="4"/>
        <v>0</v>
      </c>
      <c r="N20" s="90">
        <f t="shared" si="4"/>
        <v>0</v>
      </c>
      <c r="O20" s="90">
        <f t="shared" si="4"/>
        <v>0</v>
      </c>
      <c r="P20" s="90">
        <f t="shared" si="4"/>
        <v>0</v>
      </c>
      <c r="Q20" s="90">
        <f t="shared" si="4"/>
        <v>0</v>
      </c>
      <c r="R20" s="90">
        <f t="shared" si="4"/>
        <v>0</v>
      </c>
      <c r="S20" s="90">
        <f t="shared" si="4"/>
        <v>0</v>
      </c>
      <c r="T20" s="90">
        <f t="shared" si="4"/>
        <v>0</v>
      </c>
      <c r="U20" s="90">
        <f t="shared" si="4"/>
        <v>0</v>
      </c>
      <c r="V20" s="90">
        <f t="shared" si="4"/>
        <v>0</v>
      </c>
      <c r="W20" s="90">
        <f t="shared" si="4"/>
        <v>0</v>
      </c>
      <c r="X20" s="90">
        <f t="shared" si="4"/>
        <v>0</v>
      </c>
      <c r="Y20" s="90">
        <f t="shared" si="4"/>
        <v>0</v>
      </c>
      <c r="Z20" s="90">
        <f t="shared" si="4"/>
        <v>0</v>
      </c>
      <c r="AA20" s="90">
        <f t="shared" si="4"/>
        <v>0</v>
      </c>
      <c r="AB20" s="90">
        <f t="shared" si="4"/>
        <v>0</v>
      </c>
      <c r="AC20" s="90">
        <f t="shared" si="4"/>
        <v>0</v>
      </c>
      <c r="AD20" s="90">
        <f t="shared" si="4"/>
        <v>0</v>
      </c>
      <c r="AE20" s="90">
        <f t="shared" si="4"/>
        <v>0</v>
      </c>
    </row>
    <row r="21" spans="1:31" ht="15">
      <c r="A21" s="83"/>
      <c r="B21" s="83">
        <v>60013</v>
      </c>
      <c r="C21" s="83"/>
      <c r="D21" s="76" t="s">
        <v>135</v>
      </c>
      <c r="E21" s="59">
        <f>E22</f>
        <v>0</v>
      </c>
      <c r="F21" s="59">
        <f aca="true" t="shared" si="5" ref="F21:AE21">F22</f>
        <v>55000</v>
      </c>
      <c r="G21" s="59">
        <f t="shared" si="5"/>
        <v>55000</v>
      </c>
      <c r="H21" s="86">
        <f t="shared" si="5"/>
        <v>0</v>
      </c>
      <c r="I21" s="86">
        <f t="shared" si="5"/>
        <v>0</v>
      </c>
      <c r="J21" s="86">
        <f t="shared" si="5"/>
        <v>0</v>
      </c>
      <c r="K21" s="86">
        <f t="shared" si="5"/>
        <v>0</v>
      </c>
      <c r="L21" s="86">
        <f t="shared" si="5"/>
        <v>0</v>
      </c>
      <c r="M21" s="86">
        <f t="shared" si="5"/>
        <v>0</v>
      </c>
      <c r="N21" s="86">
        <f t="shared" si="5"/>
        <v>0</v>
      </c>
      <c r="O21" s="86">
        <f t="shared" si="5"/>
        <v>0</v>
      </c>
      <c r="P21" s="86">
        <f t="shared" si="5"/>
        <v>0</v>
      </c>
      <c r="Q21" s="86">
        <f t="shared" si="5"/>
        <v>0</v>
      </c>
      <c r="R21" s="86">
        <f t="shared" si="5"/>
        <v>0</v>
      </c>
      <c r="S21" s="86">
        <f t="shared" si="5"/>
        <v>0</v>
      </c>
      <c r="T21" s="86">
        <f t="shared" si="5"/>
        <v>0</v>
      </c>
      <c r="U21" s="86">
        <f t="shared" si="5"/>
        <v>0</v>
      </c>
      <c r="V21" s="86">
        <f t="shared" si="5"/>
        <v>0</v>
      </c>
      <c r="W21" s="86">
        <f t="shared" si="5"/>
        <v>0</v>
      </c>
      <c r="X21" s="86">
        <f t="shared" si="5"/>
        <v>0</v>
      </c>
      <c r="Y21" s="86">
        <f t="shared" si="5"/>
        <v>0</v>
      </c>
      <c r="Z21" s="86">
        <f t="shared" si="5"/>
        <v>0</v>
      </c>
      <c r="AA21" s="86">
        <f t="shared" si="5"/>
        <v>0</v>
      </c>
      <c r="AB21" s="86">
        <f t="shared" si="5"/>
        <v>0</v>
      </c>
      <c r="AC21" s="86">
        <f t="shared" si="5"/>
        <v>0</v>
      </c>
      <c r="AD21" s="86">
        <f t="shared" si="5"/>
        <v>0</v>
      </c>
      <c r="AE21" s="86">
        <f t="shared" si="5"/>
        <v>0</v>
      </c>
    </row>
    <row r="22" spans="1:28" ht="60.75" customHeight="1">
      <c r="A22" s="83"/>
      <c r="B22" s="83"/>
      <c r="C22" s="83">
        <v>6300</v>
      </c>
      <c r="D22" s="76" t="s">
        <v>136</v>
      </c>
      <c r="E22" s="59">
        <v>0</v>
      </c>
      <c r="F22" s="59">
        <v>55000</v>
      </c>
      <c r="G22" s="59">
        <f>E22+F22</f>
        <v>55000</v>
      </c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4"/>
      <c r="AB22" s="9"/>
    </row>
    <row r="23" spans="1:31" ht="15">
      <c r="A23" s="83"/>
      <c r="B23" s="83">
        <v>60014</v>
      </c>
      <c r="C23" s="83"/>
      <c r="D23" s="76" t="s">
        <v>137</v>
      </c>
      <c r="E23" s="59">
        <f>SUM(E24)</f>
        <v>0</v>
      </c>
      <c r="F23" s="59">
        <f>F24</f>
        <v>100000</v>
      </c>
      <c r="G23" s="59">
        <f aca="true" t="shared" si="6" ref="G23:AE23">G24</f>
        <v>100000</v>
      </c>
      <c r="H23" s="52">
        <f t="shared" si="6"/>
        <v>0</v>
      </c>
      <c r="I23" s="52">
        <f t="shared" si="6"/>
        <v>0</v>
      </c>
      <c r="J23" s="52">
        <f t="shared" si="6"/>
        <v>0</v>
      </c>
      <c r="K23" s="52">
        <f t="shared" si="6"/>
        <v>0</v>
      </c>
      <c r="L23" s="52">
        <f t="shared" si="6"/>
        <v>0</v>
      </c>
      <c r="M23" s="52">
        <f t="shared" si="6"/>
        <v>0</v>
      </c>
      <c r="N23" s="52">
        <f t="shared" si="6"/>
        <v>0</v>
      </c>
      <c r="O23" s="52">
        <f t="shared" si="6"/>
        <v>0</v>
      </c>
      <c r="P23" s="52">
        <f t="shared" si="6"/>
        <v>0</v>
      </c>
      <c r="Q23" s="52">
        <f t="shared" si="6"/>
        <v>0</v>
      </c>
      <c r="R23" s="52">
        <f t="shared" si="6"/>
        <v>0</v>
      </c>
      <c r="S23" s="52">
        <f t="shared" si="6"/>
        <v>0</v>
      </c>
      <c r="T23" s="52">
        <f t="shared" si="6"/>
        <v>0</v>
      </c>
      <c r="U23" s="52">
        <f t="shared" si="6"/>
        <v>0</v>
      </c>
      <c r="V23" s="52">
        <f t="shared" si="6"/>
        <v>0</v>
      </c>
      <c r="W23" s="52">
        <f t="shared" si="6"/>
        <v>0</v>
      </c>
      <c r="X23" s="52">
        <f t="shared" si="6"/>
        <v>0</v>
      </c>
      <c r="Y23" s="52">
        <f t="shared" si="6"/>
        <v>0</v>
      </c>
      <c r="Z23" s="52">
        <f t="shared" si="6"/>
        <v>0</v>
      </c>
      <c r="AA23" s="52">
        <f t="shared" si="6"/>
        <v>0</v>
      </c>
      <c r="AB23" s="52">
        <f t="shared" si="6"/>
        <v>0</v>
      </c>
      <c r="AC23" s="52">
        <f t="shared" si="6"/>
        <v>0</v>
      </c>
      <c r="AD23" s="52">
        <f t="shared" si="6"/>
        <v>0</v>
      </c>
      <c r="AE23" s="52">
        <f t="shared" si="6"/>
        <v>0</v>
      </c>
    </row>
    <row r="24" spans="1:28" ht="60">
      <c r="A24" s="83"/>
      <c r="B24" s="83"/>
      <c r="C24" s="83">
        <v>6300</v>
      </c>
      <c r="D24" s="76" t="s">
        <v>136</v>
      </c>
      <c r="E24" s="59">
        <v>0</v>
      </c>
      <c r="F24" s="59">
        <v>100000</v>
      </c>
      <c r="G24" s="59">
        <f>E24+F24</f>
        <v>100000</v>
      </c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4"/>
      <c r="AB24" s="9"/>
    </row>
    <row r="25" spans="1:31" ht="15">
      <c r="A25" s="83"/>
      <c r="B25" s="83">
        <v>60016</v>
      </c>
      <c r="C25" s="83"/>
      <c r="D25" s="76" t="s">
        <v>20</v>
      </c>
      <c r="E25" s="86">
        <f>SUM(E26:E31)</f>
        <v>670760</v>
      </c>
      <c r="F25" s="86">
        <f aca="true" t="shared" si="7" ref="F25:AE25">SUM(F26:F31)</f>
        <v>0</v>
      </c>
      <c r="G25" s="86">
        <f t="shared" si="7"/>
        <v>670760</v>
      </c>
      <c r="H25" s="86">
        <f t="shared" si="7"/>
        <v>0</v>
      </c>
      <c r="I25" s="86">
        <f t="shared" si="7"/>
        <v>0</v>
      </c>
      <c r="J25" s="86">
        <f t="shared" si="7"/>
        <v>0</v>
      </c>
      <c r="K25" s="86">
        <f t="shared" si="7"/>
        <v>0</v>
      </c>
      <c r="L25" s="86">
        <f t="shared" si="7"/>
        <v>0</v>
      </c>
      <c r="M25" s="86">
        <f t="shared" si="7"/>
        <v>0</v>
      </c>
      <c r="N25" s="86">
        <f t="shared" si="7"/>
        <v>0</v>
      </c>
      <c r="O25" s="86">
        <f t="shared" si="7"/>
        <v>0</v>
      </c>
      <c r="P25" s="86">
        <f t="shared" si="7"/>
        <v>0</v>
      </c>
      <c r="Q25" s="86">
        <f t="shared" si="7"/>
        <v>0</v>
      </c>
      <c r="R25" s="86">
        <f t="shared" si="7"/>
        <v>0</v>
      </c>
      <c r="S25" s="86">
        <f t="shared" si="7"/>
        <v>0</v>
      </c>
      <c r="T25" s="86">
        <f t="shared" si="7"/>
        <v>0</v>
      </c>
      <c r="U25" s="86">
        <f t="shared" si="7"/>
        <v>0</v>
      </c>
      <c r="V25" s="86">
        <f t="shared" si="7"/>
        <v>0</v>
      </c>
      <c r="W25" s="86">
        <f t="shared" si="7"/>
        <v>0</v>
      </c>
      <c r="X25" s="86">
        <f t="shared" si="7"/>
        <v>0</v>
      </c>
      <c r="Y25" s="86">
        <f t="shared" si="7"/>
        <v>0</v>
      </c>
      <c r="Z25" s="86">
        <f t="shared" si="7"/>
        <v>0</v>
      </c>
      <c r="AA25" s="86">
        <f t="shared" si="7"/>
        <v>0</v>
      </c>
      <c r="AB25" s="86">
        <f t="shared" si="7"/>
        <v>0</v>
      </c>
      <c r="AC25" s="86">
        <f t="shared" si="7"/>
        <v>0</v>
      </c>
      <c r="AD25" s="86">
        <f t="shared" si="7"/>
        <v>0</v>
      </c>
      <c r="AE25" s="86">
        <f t="shared" si="7"/>
        <v>0</v>
      </c>
    </row>
    <row r="26" spans="1:28" ht="15">
      <c r="A26" s="83"/>
      <c r="B26" s="83"/>
      <c r="C26" s="83">
        <v>4210</v>
      </c>
      <c r="D26" s="76" t="s">
        <v>138</v>
      </c>
      <c r="E26" s="86">
        <v>74700</v>
      </c>
      <c r="F26" s="52"/>
      <c r="G26" s="52">
        <f aca="true" t="shared" si="8" ref="G26:G31">E26+F26</f>
        <v>74700</v>
      </c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4"/>
      <c r="AB26" s="9"/>
    </row>
    <row r="27" spans="1:28" ht="15">
      <c r="A27" s="83"/>
      <c r="B27" s="83"/>
      <c r="C27" s="83">
        <v>4270</v>
      </c>
      <c r="D27" s="76" t="s">
        <v>139</v>
      </c>
      <c r="E27" s="86">
        <v>67800</v>
      </c>
      <c r="F27" s="52"/>
      <c r="G27" s="52">
        <f t="shared" si="8"/>
        <v>67800</v>
      </c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4"/>
      <c r="AB27" s="9"/>
    </row>
    <row r="28" spans="1:28" ht="15">
      <c r="A28" s="83"/>
      <c r="B28" s="83"/>
      <c r="C28" s="83">
        <v>4300</v>
      </c>
      <c r="D28" s="76" t="s">
        <v>140</v>
      </c>
      <c r="E28" s="86">
        <v>28260</v>
      </c>
      <c r="F28" s="52"/>
      <c r="G28" s="52">
        <f t="shared" si="8"/>
        <v>28260</v>
      </c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4"/>
      <c r="AB28" s="9"/>
    </row>
    <row r="29" spans="1:28" ht="15">
      <c r="A29" s="83"/>
      <c r="B29" s="83"/>
      <c r="C29" s="83">
        <v>6050</v>
      </c>
      <c r="D29" s="76" t="s">
        <v>141</v>
      </c>
      <c r="E29" s="86">
        <v>50000</v>
      </c>
      <c r="F29" s="52"/>
      <c r="G29" s="52">
        <f t="shared" si="8"/>
        <v>50000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4"/>
      <c r="AB29" s="9"/>
    </row>
    <row r="30" spans="1:28" ht="75" hidden="1">
      <c r="A30" s="83"/>
      <c r="B30" s="83"/>
      <c r="C30" s="83">
        <v>6058</v>
      </c>
      <c r="D30" s="76" t="s">
        <v>142</v>
      </c>
      <c r="E30" s="86">
        <v>0</v>
      </c>
      <c r="F30" s="52"/>
      <c r="G30" s="52">
        <f t="shared" si="8"/>
        <v>0</v>
      </c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4"/>
      <c r="AB30" s="9"/>
    </row>
    <row r="31" spans="1:28" ht="60.75" customHeight="1">
      <c r="A31" s="83"/>
      <c r="B31" s="83"/>
      <c r="C31" s="83">
        <v>6059</v>
      </c>
      <c r="D31" s="76" t="s">
        <v>143</v>
      </c>
      <c r="E31" s="59">
        <v>450000</v>
      </c>
      <c r="F31" s="59"/>
      <c r="G31" s="59">
        <f t="shared" si="8"/>
        <v>450000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4"/>
      <c r="AB31" s="9"/>
    </row>
    <row r="32" spans="1:31" ht="14.25">
      <c r="A32" s="81">
        <v>630</v>
      </c>
      <c r="B32" s="81"/>
      <c r="C32" s="81"/>
      <c r="D32" s="77" t="s">
        <v>144</v>
      </c>
      <c r="E32" s="90">
        <f>E33</f>
        <v>6000</v>
      </c>
      <c r="F32" s="90">
        <f aca="true" t="shared" si="9" ref="F32:AE33">F33</f>
        <v>0</v>
      </c>
      <c r="G32" s="90">
        <f t="shared" si="9"/>
        <v>6000</v>
      </c>
      <c r="H32" s="90">
        <f t="shared" si="9"/>
        <v>0</v>
      </c>
      <c r="I32" s="90">
        <f t="shared" si="9"/>
        <v>0</v>
      </c>
      <c r="J32" s="90">
        <f t="shared" si="9"/>
        <v>0</v>
      </c>
      <c r="K32" s="90">
        <f t="shared" si="9"/>
        <v>0</v>
      </c>
      <c r="L32" s="90">
        <f t="shared" si="9"/>
        <v>0</v>
      </c>
      <c r="M32" s="90">
        <f t="shared" si="9"/>
        <v>0</v>
      </c>
      <c r="N32" s="90">
        <f t="shared" si="9"/>
        <v>0</v>
      </c>
      <c r="O32" s="90">
        <f t="shared" si="9"/>
        <v>0</v>
      </c>
      <c r="P32" s="90">
        <f t="shared" si="9"/>
        <v>0</v>
      </c>
      <c r="Q32" s="90">
        <f t="shared" si="9"/>
        <v>0</v>
      </c>
      <c r="R32" s="90">
        <f t="shared" si="9"/>
        <v>0</v>
      </c>
      <c r="S32" s="90">
        <f t="shared" si="9"/>
        <v>0</v>
      </c>
      <c r="T32" s="90">
        <f t="shared" si="9"/>
        <v>0</v>
      </c>
      <c r="U32" s="90">
        <f t="shared" si="9"/>
        <v>0</v>
      </c>
      <c r="V32" s="90">
        <f t="shared" si="9"/>
        <v>0</v>
      </c>
      <c r="W32" s="90">
        <f t="shared" si="9"/>
        <v>0</v>
      </c>
      <c r="X32" s="90">
        <f t="shared" si="9"/>
        <v>0</v>
      </c>
      <c r="Y32" s="90">
        <f t="shared" si="9"/>
        <v>0</v>
      </c>
      <c r="Z32" s="90">
        <f t="shared" si="9"/>
        <v>0</v>
      </c>
      <c r="AA32" s="90">
        <f t="shared" si="9"/>
        <v>0</v>
      </c>
      <c r="AB32" s="90">
        <f t="shared" si="9"/>
        <v>0</v>
      </c>
      <c r="AC32" s="90">
        <f t="shared" si="9"/>
        <v>0</v>
      </c>
      <c r="AD32" s="90">
        <f t="shared" si="9"/>
        <v>0</v>
      </c>
      <c r="AE32" s="90">
        <f t="shared" si="9"/>
        <v>0</v>
      </c>
    </row>
    <row r="33" spans="1:31" ht="15">
      <c r="A33" s="83"/>
      <c r="B33" s="83">
        <v>63095</v>
      </c>
      <c r="C33" s="83"/>
      <c r="D33" s="76" t="s">
        <v>16</v>
      </c>
      <c r="E33" s="86">
        <f>E34</f>
        <v>6000</v>
      </c>
      <c r="F33" s="86">
        <f t="shared" si="9"/>
        <v>0</v>
      </c>
      <c r="G33" s="86">
        <f t="shared" si="9"/>
        <v>6000</v>
      </c>
      <c r="H33" s="86">
        <f t="shared" si="9"/>
        <v>0</v>
      </c>
      <c r="I33" s="86">
        <f t="shared" si="9"/>
        <v>0</v>
      </c>
      <c r="J33" s="86">
        <f t="shared" si="9"/>
        <v>0</v>
      </c>
      <c r="K33" s="86">
        <f t="shared" si="9"/>
        <v>0</v>
      </c>
      <c r="L33" s="86">
        <f t="shared" si="9"/>
        <v>0</v>
      </c>
      <c r="M33" s="86">
        <f t="shared" si="9"/>
        <v>0</v>
      </c>
      <c r="N33" s="86">
        <f t="shared" si="9"/>
        <v>0</v>
      </c>
      <c r="O33" s="86">
        <f t="shared" si="9"/>
        <v>0</v>
      </c>
      <c r="P33" s="86">
        <f t="shared" si="9"/>
        <v>0</v>
      </c>
      <c r="Q33" s="86">
        <f t="shared" si="9"/>
        <v>0</v>
      </c>
      <c r="R33" s="86">
        <f t="shared" si="9"/>
        <v>0</v>
      </c>
      <c r="S33" s="86">
        <f t="shared" si="9"/>
        <v>0</v>
      </c>
      <c r="T33" s="86">
        <f t="shared" si="9"/>
        <v>0</v>
      </c>
      <c r="U33" s="86">
        <f t="shared" si="9"/>
        <v>0</v>
      </c>
      <c r="V33" s="86">
        <f t="shared" si="9"/>
        <v>0</v>
      </c>
      <c r="W33" s="86">
        <f t="shared" si="9"/>
        <v>0</v>
      </c>
      <c r="X33" s="86">
        <f t="shared" si="9"/>
        <v>0</v>
      </c>
      <c r="Y33" s="86">
        <f t="shared" si="9"/>
        <v>0</v>
      </c>
      <c r="Z33" s="86">
        <f t="shared" si="9"/>
        <v>0</v>
      </c>
      <c r="AA33" s="86">
        <f t="shared" si="9"/>
        <v>0</v>
      </c>
      <c r="AB33" s="86">
        <f t="shared" si="9"/>
        <v>0</v>
      </c>
      <c r="AC33" s="86">
        <f t="shared" si="9"/>
        <v>0</v>
      </c>
      <c r="AD33" s="86">
        <f t="shared" si="9"/>
        <v>0</v>
      </c>
      <c r="AE33" s="86">
        <f t="shared" si="9"/>
        <v>0</v>
      </c>
    </row>
    <row r="34" spans="1:28" ht="15">
      <c r="A34" s="83"/>
      <c r="B34" s="83"/>
      <c r="C34" s="83">
        <v>4300</v>
      </c>
      <c r="D34" s="76" t="s">
        <v>140</v>
      </c>
      <c r="E34" s="86">
        <v>6000</v>
      </c>
      <c r="F34" s="52"/>
      <c r="G34" s="52">
        <f>E34+F34</f>
        <v>6000</v>
      </c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4"/>
      <c r="AB34" s="9"/>
    </row>
    <row r="35" spans="1:31" ht="14.25">
      <c r="A35" s="81">
        <v>700</v>
      </c>
      <c r="B35" s="81"/>
      <c r="C35" s="81"/>
      <c r="D35" s="77" t="s">
        <v>30</v>
      </c>
      <c r="E35" s="90">
        <f>E36</f>
        <v>6750</v>
      </c>
      <c r="F35" s="90">
        <f aca="true" t="shared" si="10" ref="F35:AE35">F36</f>
        <v>0</v>
      </c>
      <c r="G35" s="90">
        <f t="shared" si="10"/>
        <v>6750</v>
      </c>
      <c r="H35" s="90">
        <f t="shared" si="10"/>
        <v>0</v>
      </c>
      <c r="I35" s="90">
        <f t="shared" si="10"/>
        <v>0</v>
      </c>
      <c r="J35" s="90">
        <f t="shared" si="10"/>
        <v>0</v>
      </c>
      <c r="K35" s="90">
        <f t="shared" si="10"/>
        <v>0</v>
      </c>
      <c r="L35" s="90">
        <f t="shared" si="10"/>
        <v>0</v>
      </c>
      <c r="M35" s="90">
        <f t="shared" si="10"/>
        <v>0</v>
      </c>
      <c r="N35" s="90">
        <f t="shared" si="10"/>
        <v>0</v>
      </c>
      <c r="O35" s="90">
        <f t="shared" si="10"/>
        <v>0</v>
      </c>
      <c r="P35" s="90">
        <f t="shared" si="10"/>
        <v>0</v>
      </c>
      <c r="Q35" s="90">
        <f t="shared" si="10"/>
        <v>0</v>
      </c>
      <c r="R35" s="90">
        <f t="shared" si="10"/>
        <v>0</v>
      </c>
      <c r="S35" s="90">
        <f t="shared" si="10"/>
        <v>0</v>
      </c>
      <c r="T35" s="90">
        <f t="shared" si="10"/>
        <v>0</v>
      </c>
      <c r="U35" s="90">
        <f t="shared" si="10"/>
        <v>0</v>
      </c>
      <c r="V35" s="90">
        <f t="shared" si="10"/>
        <v>0</v>
      </c>
      <c r="W35" s="90">
        <f t="shared" si="10"/>
        <v>0</v>
      </c>
      <c r="X35" s="90">
        <f t="shared" si="10"/>
        <v>0</v>
      </c>
      <c r="Y35" s="90">
        <f t="shared" si="10"/>
        <v>0</v>
      </c>
      <c r="Z35" s="90">
        <f t="shared" si="10"/>
        <v>0</v>
      </c>
      <c r="AA35" s="90">
        <f t="shared" si="10"/>
        <v>0</v>
      </c>
      <c r="AB35" s="90">
        <f t="shared" si="10"/>
        <v>0</v>
      </c>
      <c r="AC35" s="90">
        <f t="shared" si="10"/>
        <v>0</v>
      </c>
      <c r="AD35" s="90">
        <f t="shared" si="10"/>
        <v>0</v>
      </c>
      <c r="AE35" s="90">
        <f t="shared" si="10"/>
        <v>0</v>
      </c>
    </row>
    <row r="36" spans="1:31" ht="16.5" customHeight="1">
      <c r="A36" s="83"/>
      <c r="B36" s="83">
        <v>70004</v>
      </c>
      <c r="C36" s="83"/>
      <c r="D36" s="76" t="s">
        <v>145</v>
      </c>
      <c r="E36" s="86">
        <f>SUM(E37:E40)</f>
        <v>6750</v>
      </c>
      <c r="F36" s="86">
        <f aca="true" t="shared" si="11" ref="F36:AE36">SUM(F37:F40)</f>
        <v>0</v>
      </c>
      <c r="G36" s="86">
        <f t="shared" si="11"/>
        <v>6750</v>
      </c>
      <c r="H36" s="86">
        <f t="shared" si="11"/>
        <v>0</v>
      </c>
      <c r="I36" s="86">
        <f t="shared" si="11"/>
        <v>0</v>
      </c>
      <c r="J36" s="86">
        <f t="shared" si="11"/>
        <v>0</v>
      </c>
      <c r="K36" s="86">
        <f t="shared" si="11"/>
        <v>0</v>
      </c>
      <c r="L36" s="86">
        <f t="shared" si="11"/>
        <v>0</v>
      </c>
      <c r="M36" s="86">
        <f t="shared" si="11"/>
        <v>0</v>
      </c>
      <c r="N36" s="86">
        <f t="shared" si="11"/>
        <v>0</v>
      </c>
      <c r="O36" s="86">
        <f t="shared" si="11"/>
        <v>0</v>
      </c>
      <c r="P36" s="86">
        <f t="shared" si="11"/>
        <v>0</v>
      </c>
      <c r="Q36" s="86">
        <f t="shared" si="11"/>
        <v>0</v>
      </c>
      <c r="R36" s="86">
        <f t="shared" si="11"/>
        <v>0</v>
      </c>
      <c r="S36" s="86">
        <f t="shared" si="11"/>
        <v>0</v>
      </c>
      <c r="T36" s="86">
        <f t="shared" si="11"/>
        <v>0</v>
      </c>
      <c r="U36" s="86">
        <f t="shared" si="11"/>
        <v>0</v>
      </c>
      <c r="V36" s="86">
        <f t="shared" si="11"/>
        <v>0</v>
      </c>
      <c r="W36" s="86">
        <f t="shared" si="11"/>
        <v>0</v>
      </c>
      <c r="X36" s="86">
        <f t="shared" si="11"/>
        <v>0</v>
      </c>
      <c r="Y36" s="86">
        <f t="shared" si="11"/>
        <v>0</v>
      </c>
      <c r="Z36" s="86">
        <f t="shared" si="11"/>
        <v>0</v>
      </c>
      <c r="AA36" s="86">
        <f t="shared" si="11"/>
        <v>0</v>
      </c>
      <c r="AB36" s="86">
        <f t="shared" si="11"/>
        <v>0</v>
      </c>
      <c r="AC36" s="86">
        <f t="shared" si="11"/>
        <v>0</v>
      </c>
      <c r="AD36" s="86">
        <f t="shared" si="11"/>
        <v>0</v>
      </c>
      <c r="AE36" s="86">
        <f t="shared" si="11"/>
        <v>0</v>
      </c>
    </row>
    <row r="37" spans="1:28" ht="15">
      <c r="A37" s="83"/>
      <c r="B37" s="83"/>
      <c r="C37" s="83">
        <v>4210</v>
      </c>
      <c r="D37" s="76" t="s">
        <v>138</v>
      </c>
      <c r="E37" s="86">
        <v>1200</v>
      </c>
      <c r="F37" s="52"/>
      <c r="G37" s="52">
        <f>E37+F37</f>
        <v>1200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4"/>
      <c r="AB37" s="9"/>
    </row>
    <row r="38" spans="1:28" ht="15">
      <c r="A38" s="83"/>
      <c r="B38" s="83"/>
      <c r="C38" s="83">
        <v>4270</v>
      </c>
      <c r="D38" s="76" t="s">
        <v>139</v>
      </c>
      <c r="E38" s="86">
        <v>5000</v>
      </c>
      <c r="F38" s="52"/>
      <c r="G38" s="52">
        <f>E38+F38</f>
        <v>5000</v>
      </c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4"/>
      <c r="AB38" s="9"/>
    </row>
    <row r="39" spans="1:28" ht="15">
      <c r="A39" s="83"/>
      <c r="B39" s="83"/>
      <c r="C39" s="83">
        <v>4300</v>
      </c>
      <c r="D39" s="76" t="s">
        <v>140</v>
      </c>
      <c r="E39" s="86">
        <v>250</v>
      </c>
      <c r="F39" s="52"/>
      <c r="G39" s="52">
        <f>E39+F39</f>
        <v>250</v>
      </c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4"/>
      <c r="AB39" s="9"/>
    </row>
    <row r="40" spans="1:28" ht="15">
      <c r="A40" s="83"/>
      <c r="B40" s="83"/>
      <c r="C40" s="83">
        <v>4430</v>
      </c>
      <c r="D40" s="76" t="s">
        <v>146</v>
      </c>
      <c r="E40" s="86">
        <v>300</v>
      </c>
      <c r="F40" s="52"/>
      <c r="G40" s="52">
        <f>E40+F40</f>
        <v>300</v>
      </c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4"/>
      <c r="AB40" s="9"/>
    </row>
    <row r="41" spans="1:31" ht="14.25">
      <c r="A41" s="81">
        <v>710</v>
      </c>
      <c r="B41" s="81"/>
      <c r="C41" s="81"/>
      <c r="D41" s="77" t="s">
        <v>147</v>
      </c>
      <c r="E41" s="90">
        <f>E42+E44+E46</f>
        <v>30000</v>
      </c>
      <c r="F41" s="90">
        <f aca="true" t="shared" si="12" ref="F41:AE41">F42+F44+F46</f>
        <v>0</v>
      </c>
      <c r="G41" s="90">
        <f t="shared" si="12"/>
        <v>30000</v>
      </c>
      <c r="H41" s="90">
        <f t="shared" si="12"/>
        <v>0</v>
      </c>
      <c r="I41" s="90">
        <f t="shared" si="12"/>
        <v>0</v>
      </c>
      <c r="J41" s="90">
        <f t="shared" si="12"/>
        <v>0</v>
      </c>
      <c r="K41" s="90">
        <f t="shared" si="12"/>
        <v>0</v>
      </c>
      <c r="L41" s="90">
        <f t="shared" si="12"/>
        <v>0</v>
      </c>
      <c r="M41" s="90">
        <f t="shared" si="12"/>
        <v>0</v>
      </c>
      <c r="N41" s="90">
        <f t="shared" si="12"/>
        <v>0</v>
      </c>
      <c r="O41" s="90">
        <f t="shared" si="12"/>
        <v>0</v>
      </c>
      <c r="P41" s="90">
        <f t="shared" si="12"/>
        <v>0</v>
      </c>
      <c r="Q41" s="90">
        <f t="shared" si="12"/>
        <v>0</v>
      </c>
      <c r="R41" s="90">
        <f t="shared" si="12"/>
        <v>0</v>
      </c>
      <c r="S41" s="90">
        <f t="shared" si="12"/>
        <v>0</v>
      </c>
      <c r="T41" s="90">
        <f t="shared" si="12"/>
        <v>0</v>
      </c>
      <c r="U41" s="90">
        <f t="shared" si="12"/>
        <v>0</v>
      </c>
      <c r="V41" s="90">
        <f t="shared" si="12"/>
        <v>0</v>
      </c>
      <c r="W41" s="90">
        <f t="shared" si="12"/>
        <v>0</v>
      </c>
      <c r="X41" s="90">
        <f t="shared" si="12"/>
        <v>0</v>
      </c>
      <c r="Y41" s="90">
        <f t="shared" si="12"/>
        <v>0</v>
      </c>
      <c r="Z41" s="90">
        <f t="shared" si="12"/>
        <v>0</v>
      </c>
      <c r="AA41" s="90">
        <f t="shared" si="12"/>
        <v>0</v>
      </c>
      <c r="AB41" s="90">
        <f t="shared" si="12"/>
        <v>0</v>
      </c>
      <c r="AC41" s="90">
        <f t="shared" si="12"/>
        <v>0</v>
      </c>
      <c r="AD41" s="90">
        <f t="shared" si="12"/>
        <v>0</v>
      </c>
      <c r="AE41" s="90">
        <f t="shared" si="12"/>
        <v>0</v>
      </c>
    </row>
    <row r="42" spans="1:28" ht="15" hidden="1">
      <c r="A42" s="83"/>
      <c r="B42" s="83">
        <v>71004</v>
      </c>
      <c r="C42" s="83"/>
      <c r="D42" s="76" t="s">
        <v>148</v>
      </c>
      <c r="E42" s="86">
        <f>E43</f>
        <v>0</v>
      </c>
      <c r="F42" s="52"/>
      <c r="G42" s="52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4"/>
      <c r="AB42" s="9"/>
    </row>
    <row r="43" spans="1:28" ht="15" hidden="1">
      <c r="A43" s="83"/>
      <c r="B43" s="83"/>
      <c r="C43" s="83">
        <v>4300</v>
      </c>
      <c r="D43" s="76" t="s">
        <v>149</v>
      </c>
      <c r="E43" s="86">
        <v>0</v>
      </c>
      <c r="F43" s="52"/>
      <c r="G43" s="52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4"/>
      <c r="AB43" s="9"/>
    </row>
    <row r="44" spans="1:31" ht="15">
      <c r="A44" s="83"/>
      <c r="B44" s="83">
        <v>71014</v>
      </c>
      <c r="C44" s="83"/>
      <c r="D44" s="76" t="s">
        <v>150</v>
      </c>
      <c r="E44" s="86">
        <f>E45</f>
        <v>15000</v>
      </c>
      <c r="F44" s="86">
        <f aca="true" t="shared" si="13" ref="F44:AE44">F45</f>
        <v>0</v>
      </c>
      <c r="G44" s="86">
        <f t="shared" si="13"/>
        <v>15000</v>
      </c>
      <c r="H44" s="86">
        <f t="shared" si="13"/>
        <v>0</v>
      </c>
      <c r="I44" s="86">
        <f t="shared" si="13"/>
        <v>0</v>
      </c>
      <c r="J44" s="86">
        <f t="shared" si="13"/>
        <v>0</v>
      </c>
      <c r="K44" s="86">
        <f t="shared" si="13"/>
        <v>0</v>
      </c>
      <c r="L44" s="86">
        <f t="shared" si="13"/>
        <v>0</v>
      </c>
      <c r="M44" s="86">
        <f t="shared" si="13"/>
        <v>0</v>
      </c>
      <c r="N44" s="86">
        <f t="shared" si="13"/>
        <v>0</v>
      </c>
      <c r="O44" s="86">
        <f t="shared" si="13"/>
        <v>0</v>
      </c>
      <c r="P44" s="86">
        <f t="shared" si="13"/>
        <v>0</v>
      </c>
      <c r="Q44" s="86">
        <f t="shared" si="13"/>
        <v>0</v>
      </c>
      <c r="R44" s="86">
        <f t="shared" si="13"/>
        <v>0</v>
      </c>
      <c r="S44" s="86">
        <f t="shared" si="13"/>
        <v>0</v>
      </c>
      <c r="T44" s="86">
        <f t="shared" si="13"/>
        <v>0</v>
      </c>
      <c r="U44" s="86">
        <f t="shared" si="13"/>
        <v>0</v>
      </c>
      <c r="V44" s="86">
        <f t="shared" si="13"/>
        <v>0</v>
      </c>
      <c r="W44" s="86">
        <f t="shared" si="13"/>
        <v>0</v>
      </c>
      <c r="X44" s="86">
        <f t="shared" si="13"/>
        <v>0</v>
      </c>
      <c r="Y44" s="86">
        <f t="shared" si="13"/>
        <v>0</v>
      </c>
      <c r="Z44" s="86">
        <f t="shared" si="13"/>
        <v>0</v>
      </c>
      <c r="AA44" s="86">
        <f t="shared" si="13"/>
        <v>0</v>
      </c>
      <c r="AB44" s="86">
        <f t="shared" si="13"/>
        <v>0</v>
      </c>
      <c r="AC44" s="86">
        <f t="shared" si="13"/>
        <v>0</v>
      </c>
      <c r="AD44" s="86">
        <f t="shared" si="13"/>
        <v>0</v>
      </c>
      <c r="AE44" s="86">
        <f t="shared" si="13"/>
        <v>0</v>
      </c>
    </row>
    <row r="45" spans="1:28" ht="15">
      <c r="A45" s="83"/>
      <c r="B45" s="83"/>
      <c r="C45" s="83">
        <v>4300</v>
      </c>
      <c r="D45" s="76" t="s">
        <v>140</v>
      </c>
      <c r="E45" s="86">
        <v>15000</v>
      </c>
      <c r="F45" s="52"/>
      <c r="G45" s="52">
        <f>E45+F45</f>
        <v>15000</v>
      </c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4"/>
      <c r="AB45" s="9"/>
    </row>
    <row r="46" spans="1:31" ht="15">
      <c r="A46" s="83"/>
      <c r="B46" s="83">
        <v>71095</v>
      </c>
      <c r="C46" s="83"/>
      <c r="D46" s="76" t="s">
        <v>16</v>
      </c>
      <c r="E46" s="86">
        <f>E47</f>
        <v>15000</v>
      </c>
      <c r="F46" s="86">
        <f aca="true" t="shared" si="14" ref="F46:AE46">F47</f>
        <v>0</v>
      </c>
      <c r="G46" s="86">
        <f t="shared" si="14"/>
        <v>15000</v>
      </c>
      <c r="H46" s="86">
        <f t="shared" si="14"/>
        <v>0</v>
      </c>
      <c r="I46" s="86">
        <f t="shared" si="14"/>
        <v>0</v>
      </c>
      <c r="J46" s="86">
        <f t="shared" si="14"/>
        <v>0</v>
      </c>
      <c r="K46" s="86">
        <f t="shared" si="14"/>
        <v>0</v>
      </c>
      <c r="L46" s="86">
        <f t="shared" si="14"/>
        <v>0</v>
      </c>
      <c r="M46" s="86">
        <f t="shared" si="14"/>
        <v>0</v>
      </c>
      <c r="N46" s="86">
        <f t="shared" si="14"/>
        <v>0</v>
      </c>
      <c r="O46" s="86">
        <f t="shared" si="14"/>
        <v>0</v>
      </c>
      <c r="P46" s="86">
        <f t="shared" si="14"/>
        <v>0</v>
      </c>
      <c r="Q46" s="86">
        <f t="shared" si="14"/>
        <v>0</v>
      </c>
      <c r="R46" s="86">
        <f t="shared" si="14"/>
        <v>0</v>
      </c>
      <c r="S46" s="86">
        <f t="shared" si="14"/>
        <v>0</v>
      </c>
      <c r="T46" s="86">
        <f t="shared" si="14"/>
        <v>0</v>
      </c>
      <c r="U46" s="86">
        <f t="shared" si="14"/>
        <v>0</v>
      </c>
      <c r="V46" s="86">
        <f t="shared" si="14"/>
        <v>0</v>
      </c>
      <c r="W46" s="86">
        <f t="shared" si="14"/>
        <v>0</v>
      </c>
      <c r="X46" s="86">
        <f t="shared" si="14"/>
        <v>0</v>
      </c>
      <c r="Y46" s="86">
        <f t="shared" si="14"/>
        <v>0</v>
      </c>
      <c r="Z46" s="86">
        <f t="shared" si="14"/>
        <v>0</v>
      </c>
      <c r="AA46" s="86">
        <f t="shared" si="14"/>
        <v>0</v>
      </c>
      <c r="AB46" s="86">
        <f t="shared" si="14"/>
        <v>0</v>
      </c>
      <c r="AC46" s="86">
        <f t="shared" si="14"/>
        <v>0</v>
      </c>
      <c r="AD46" s="86">
        <f t="shared" si="14"/>
        <v>0</v>
      </c>
      <c r="AE46" s="86">
        <f t="shared" si="14"/>
        <v>0</v>
      </c>
    </row>
    <row r="47" spans="1:28" ht="15">
      <c r="A47" s="83"/>
      <c r="B47" s="83"/>
      <c r="C47" s="83">
        <v>4300</v>
      </c>
      <c r="D47" s="76" t="s">
        <v>140</v>
      </c>
      <c r="E47" s="86">
        <v>15000</v>
      </c>
      <c r="F47" s="52"/>
      <c r="G47" s="52">
        <f>E47+F47</f>
        <v>15000</v>
      </c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4"/>
      <c r="AB47" s="9"/>
    </row>
    <row r="48" spans="1:31" ht="14.25">
      <c r="A48" s="81">
        <v>750</v>
      </c>
      <c r="B48" s="81"/>
      <c r="C48" s="81"/>
      <c r="D48" s="77" t="s">
        <v>40</v>
      </c>
      <c r="E48" s="90">
        <f>E49+E58+E63+E81</f>
        <v>1269510</v>
      </c>
      <c r="F48" s="90">
        <f aca="true" t="shared" si="15" ref="F48:AE48">F49+F58+F63+F81</f>
        <v>0</v>
      </c>
      <c r="G48" s="90">
        <f t="shared" si="15"/>
        <v>1269510</v>
      </c>
      <c r="H48" s="90">
        <f t="shared" si="15"/>
        <v>0</v>
      </c>
      <c r="I48" s="90">
        <f t="shared" si="15"/>
        <v>0</v>
      </c>
      <c r="J48" s="90">
        <f t="shared" si="15"/>
        <v>0</v>
      </c>
      <c r="K48" s="90">
        <f t="shared" si="15"/>
        <v>0</v>
      </c>
      <c r="L48" s="90">
        <f t="shared" si="15"/>
        <v>0</v>
      </c>
      <c r="M48" s="90">
        <f t="shared" si="15"/>
        <v>0</v>
      </c>
      <c r="N48" s="90">
        <f t="shared" si="15"/>
        <v>0</v>
      </c>
      <c r="O48" s="90">
        <f t="shared" si="15"/>
        <v>0</v>
      </c>
      <c r="P48" s="90">
        <f t="shared" si="15"/>
        <v>0</v>
      </c>
      <c r="Q48" s="90">
        <f t="shared" si="15"/>
        <v>0</v>
      </c>
      <c r="R48" s="90">
        <f t="shared" si="15"/>
        <v>0</v>
      </c>
      <c r="S48" s="90">
        <f t="shared" si="15"/>
        <v>0</v>
      </c>
      <c r="T48" s="90">
        <f t="shared" si="15"/>
        <v>0</v>
      </c>
      <c r="U48" s="90">
        <f t="shared" si="15"/>
        <v>0</v>
      </c>
      <c r="V48" s="90">
        <f t="shared" si="15"/>
        <v>0</v>
      </c>
      <c r="W48" s="90">
        <f t="shared" si="15"/>
        <v>0</v>
      </c>
      <c r="X48" s="90">
        <f t="shared" si="15"/>
        <v>0</v>
      </c>
      <c r="Y48" s="90">
        <f t="shared" si="15"/>
        <v>0</v>
      </c>
      <c r="Z48" s="90">
        <f t="shared" si="15"/>
        <v>0</v>
      </c>
      <c r="AA48" s="90">
        <f t="shared" si="15"/>
        <v>0</v>
      </c>
      <c r="AB48" s="90">
        <f t="shared" si="15"/>
        <v>0</v>
      </c>
      <c r="AC48" s="90">
        <f t="shared" si="15"/>
        <v>0</v>
      </c>
      <c r="AD48" s="90">
        <f t="shared" si="15"/>
        <v>0</v>
      </c>
      <c r="AE48" s="90">
        <f t="shared" si="15"/>
        <v>0</v>
      </c>
    </row>
    <row r="49" spans="1:31" ht="15">
      <c r="A49" s="83"/>
      <c r="B49" s="83">
        <v>75011</v>
      </c>
      <c r="C49" s="83"/>
      <c r="D49" s="76" t="s">
        <v>41</v>
      </c>
      <c r="E49" s="86">
        <f>SUM(E50:E57)</f>
        <v>41200</v>
      </c>
      <c r="F49" s="86">
        <f aca="true" t="shared" si="16" ref="F49:AE49">SUM(F50:F57)</f>
        <v>0</v>
      </c>
      <c r="G49" s="86">
        <f t="shared" si="16"/>
        <v>41200</v>
      </c>
      <c r="H49" s="86">
        <f t="shared" si="16"/>
        <v>0</v>
      </c>
      <c r="I49" s="86">
        <f t="shared" si="16"/>
        <v>0</v>
      </c>
      <c r="J49" s="86">
        <f t="shared" si="16"/>
        <v>0</v>
      </c>
      <c r="K49" s="86">
        <f t="shared" si="16"/>
        <v>0</v>
      </c>
      <c r="L49" s="86">
        <f t="shared" si="16"/>
        <v>0</v>
      </c>
      <c r="M49" s="86">
        <f t="shared" si="16"/>
        <v>0</v>
      </c>
      <c r="N49" s="86">
        <f t="shared" si="16"/>
        <v>0</v>
      </c>
      <c r="O49" s="86">
        <f t="shared" si="16"/>
        <v>0</v>
      </c>
      <c r="P49" s="86">
        <f t="shared" si="16"/>
        <v>0</v>
      </c>
      <c r="Q49" s="86">
        <f t="shared" si="16"/>
        <v>0</v>
      </c>
      <c r="R49" s="86">
        <f t="shared" si="16"/>
        <v>0</v>
      </c>
      <c r="S49" s="86">
        <f t="shared" si="16"/>
        <v>0</v>
      </c>
      <c r="T49" s="86">
        <f t="shared" si="16"/>
        <v>0</v>
      </c>
      <c r="U49" s="86">
        <f t="shared" si="16"/>
        <v>0</v>
      </c>
      <c r="V49" s="86">
        <f t="shared" si="16"/>
        <v>0</v>
      </c>
      <c r="W49" s="86">
        <f t="shared" si="16"/>
        <v>0</v>
      </c>
      <c r="X49" s="86">
        <f t="shared" si="16"/>
        <v>0</v>
      </c>
      <c r="Y49" s="86">
        <f t="shared" si="16"/>
        <v>0</v>
      </c>
      <c r="Z49" s="86">
        <f t="shared" si="16"/>
        <v>0</v>
      </c>
      <c r="AA49" s="86">
        <f t="shared" si="16"/>
        <v>0</v>
      </c>
      <c r="AB49" s="86">
        <f t="shared" si="16"/>
        <v>0</v>
      </c>
      <c r="AC49" s="86">
        <f t="shared" si="16"/>
        <v>0</v>
      </c>
      <c r="AD49" s="86">
        <f t="shared" si="16"/>
        <v>0</v>
      </c>
      <c r="AE49" s="86">
        <f t="shared" si="16"/>
        <v>0</v>
      </c>
    </row>
    <row r="50" spans="1:28" ht="15">
      <c r="A50" s="83"/>
      <c r="B50" s="83"/>
      <c r="C50" s="83">
        <v>4010</v>
      </c>
      <c r="D50" s="76" t="s">
        <v>151</v>
      </c>
      <c r="E50" s="86">
        <v>24000</v>
      </c>
      <c r="F50" s="52"/>
      <c r="G50" s="52">
        <f aca="true" t="shared" si="17" ref="G50:G57">E50+F50</f>
        <v>24000</v>
      </c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4"/>
      <c r="AB50" s="9"/>
    </row>
    <row r="51" spans="1:28" ht="15">
      <c r="A51" s="83"/>
      <c r="B51" s="83"/>
      <c r="C51" s="83">
        <v>4040</v>
      </c>
      <c r="D51" s="76" t="s">
        <v>152</v>
      </c>
      <c r="E51" s="86">
        <v>1681</v>
      </c>
      <c r="F51" s="52"/>
      <c r="G51" s="52">
        <f t="shared" si="17"/>
        <v>1681</v>
      </c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4"/>
      <c r="AB51" s="9"/>
    </row>
    <row r="52" spans="1:28" ht="15">
      <c r="A52" s="83"/>
      <c r="B52" s="83"/>
      <c r="C52" s="83">
        <v>4110</v>
      </c>
      <c r="D52" s="76" t="s">
        <v>153</v>
      </c>
      <c r="E52" s="86">
        <v>4425</v>
      </c>
      <c r="F52" s="52"/>
      <c r="G52" s="52">
        <f t="shared" si="17"/>
        <v>4425</v>
      </c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4"/>
      <c r="AB52" s="9"/>
    </row>
    <row r="53" spans="1:28" ht="15">
      <c r="A53" s="83"/>
      <c r="B53" s="83"/>
      <c r="C53" s="83">
        <v>4120</v>
      </c>
      <c r="D53" s="76" t="s">
        <v>154</v>
      </c>
      <c r="E53" s="86">
        <v>629</v>
      </c>
      <c r="F53" s="52"/>
      <c r="G53" s="52">
        <f t="shared" si="17"/>
        <v>629</v>
      </c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4"/>
      <c r="AB53" s="9"/>
    </row>
    <row r="54" spans="1:28" ht="15">
      <c r="A54" s="83"/>
      <c r="B54" s="83"/>
      <c r="C54" s="83">
        <v>4210</v>
      </c>
      <c r="D54" s="76" t="s">
        <v>138</v>
      </c>
      <c r="E54" s="86">
        <v>2000</v>
      </c>
      <c r="F54" s="52"/>
      <c r="G54" s="52">
        <f t="shared" si="17"/>
        <v>2000</v>
      </c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4"/>
      <c r="AB54" s="9"/>
    </row>
    <row r="55" spans="1:28" ht="15">
      <c r="A55" s="83"/>
      <c r="B55" s="83"/>
      <c r="C55" s="83">
        <v>4300</v>
      </c>
      <c r="D55" s="76" t="s">
        <v>140</v>
      </c>
      <c r="E55" s="86">
        <v>6695</v>
      </c>
      <c r="F55" s="52"/>
      <c r="G55" s="52">
        <f t="shared" si="17"/>
        <v>6695</v>
      </c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4"/>
      <c r="AB55" s="9"/>
    </row>
    <row r="56" spans="1:28" ht="15">
      <c r="A56" s="83"/>
      <c r="B56" s="83"/>
      <c r="C56" s="83">
        <v>4410</v>
      </c>
      <c r="D56" s="76" t="s">
        <v>155</v>
      </c>
      <c r="E56" s="86">
        <v>1000</v>
      </c>
      <c r="F56" s="52"/>
      <c r="G56" s="52">
        <f t="shared" si="17"/>
        <v>1000</v>
      </c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4"/>
      <c r="AB56" s="9"/>
    </row>
    <row r="57" spans="1:28" ht="16.5" customHeight="1">
      <c r="A57" s="83"/>
      <c r="B57" s="83"/>
      <c r="C57" s="83">
        <v>4440</v>
      </c>
      <c r="D57" s="76" t="s">
        <v>156</v>
      </c>
      <c r="E57" s="86">
        <v>770</v>
      </c>
      <c r="F57" s="52"/>
      <c r="G57" s="52">
        <f t="shared" si="17"/>
        <v>770</v>
      </c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4"/>
      <c r="AB57" s="9"/>
    </row>
    <row r="58" spans="1:31" ht="15">
      <c r="A58" s="83"/>
      <c r="B58" s="83">
        <v>75022</v>
      </c>
      <c r="C58" s="83"/>
      <c r="D58" s="76" t="s">
        <v>157</v>
      </c>
      <c r="E58" s="86">
        <f>SUM(E59:E62)</f>
        <v>51600</v>
      </c>
      <c r="F58" s="86">
        <f aca="true" t="shared" si="18" ref="F58:AE58">SUM(F59:F62)</f>
        <v>0</v>
      </c>
      <c r="G58" s="86">
        <f t="shared" si="18"/>
        <v>51600</v>
      </c>
      <c r="H58" s="86">
        <f t="shared" si="18"/>
        <v>0</v>
      </c>
      <c r="I58" s="86">
        <f t="shared" si="18"/>
        <v>0</v>
      </c>
      <c r="J58" s="86">
        <f t="shared" si="18"/>
        <v>0</v>
      </c>
      <c r="K58" s="86">
        <f t="shared" si="18"/>
        <v>0</v>
      </c>
      <c r="L58" s="86">
        <f t="shared" si="18"/>
        <v>0</v>
      </c>
      <c r="M58" s="86">
        <f t="shared" si="18"/>
        <v>0</v>
      </c>
      <c r="N58" s="86">
        <f t="shared" si="18"/>
        <v>0</v>
      </c>
      <c r="O58" s="86">
        <f t="shared" si="18"/>
        <v>0</v>
      </c>
      <c r="P58" s="86">
        <f t="shared" si="18"/>
        <v>0</v>
      </c>
      <c r="Q58" s="86">
        <f t="shared" si="18"/>
        <v>0</v>
      </c>
      <c r="R58" s="86">
        <f t="shared" si="18"/>
        <v>0</v>
      </c>
      <c r="S58" s="86">
        <f t="shared" si="18"/>
        <v>0</v>
      </c>
      <c r="T58" s="86">
        <f t="shared" si="18"/>
        <v>0</v>
      </c>
      <c r="U58" s="86">
        <f t="shared" si="18"/>
        <v>0</v>
      </c>
      <c r="V58" s="86">
        <f t="shared" si="18"/>
        <v>0</v>
      </c>
      <c r="W58" s="86">
        <f t="shared" si="18"/>
        <v>0</v>
      </c>
      <c r="X58" s="86">
        <f t="shared" si="18"/>
        <v>0</v>
      </c>
      <c r="Y58" s="86">
        <f t="shared" si="18"/>
        <v>0</v>
      </c>
      <c r="Z58" s="86">
        <f t="shared" si="18"/>
        <v>0</v>
      </c>
      <c r="AA58" s="86">
        <f t="shared" si="18"/>
        <v>0</v>
      </c>
      <c r="AB58" s="86">
        <f t="shared" si="18"/>
        <v>0</v>
      </c>
      <c r="AC58" s="86">
        <f t="shared" si="18"/>
        <v>0</v>
      </c>
      <c r="AD58" s="86">
        <f t="shared" si="18"/>
        <v>0</v>
      </c>
      <c r="AE58" s="86">
        <f t="shared" si="18"/>
        <v>0</v>
      </c>
    </row>
    <row r="59" spans="1:28" ht="15">
      <c r="A59" s="83"/>
      <c r="B59" s="83"/>
      <c r="C59" s="83">
        <v>3030</v>
      </c>
      <c r="D59" s="76" t="s">
        <v>158</v>
      </c>
      <c r="E59" s="86">
        <v>43000</v>
      </c>
      <c r="F59" s="52"/>
      <c r="G59" s="52">
        <f>E59+F59</f>
        <v>43000</v>
      </c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4"/>
      <c r="AB59" s="9"/>
    </row>
    <row r="60" spans="1:28" ht="15">
      <c r="A60" s="83"/>
      <c r="B60" s="83"/>
      <c r="C60" s="83">
        <v>4210</v>
      </c>
      <c r="D60" s="76" t="s">
        <v>138</v>
      </c>
      <c r="E60" s="86">
        <v>3100</v>
      </c>
      <c r="F60" s="52"/>
      <c r="G60" s="52">
        <f>E60+F60</f>
        <v>3100</v>
      </c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4"/>
      <c r="AB60" s="9"/>
    </row>
    <row r="61" spans="1:28" ht="15">
      <c r="A61" s="83"/>
      <c r="B61" s="83"/>
      <c r="C61" s="83">
        <v>4300</v>
      </c>
      <c r="D61" s="76" t="s">
        <v>140</v>
      </c>
      <c r="E61" s="86">
        <v>5000</v>
      </c>
      <c r="F61" s="52"/>
      <c r="G61" s="52">
        <f>E61+F61</f>
        <v>5000</v>
      </c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4"/>
      <c r="AB61" s="9"/>
    </row>
    <row r="62" spans="1:28" ht="15">
      <c r="A62" s="83"/>
      <c r="B62" s="83"/>
      <c r="C62" s="83">
        <v>4410</v>
      </c>
      <c r="D62" s="76" t="s">
        <v>155</v>
      </c>
      <c r="E62" s="86">
        <v>500</v>
      </c>
      <c r="F62" s="52"/>
      <c r="G62" s="52">
        <f>E62+F62</f>
        <v>500</v>
      </c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4"/>
      <c r="AB62" s="9"/>
    </row>
    <row r="63" spans="1:31" ht="15">
      <c r="A63" s="83"/>
      <c r="B63" s="83">
        <v>75023</v>
      </c>
      <c r="C63" s="83"/>
      <c r="D63" s="76" t="s">
        <v>46</v>
      </c>
      <c r="E63" s="86">
        <f>SUM(E64:E80)</f>
        <v>1156410</v>
      </c>
      <c r="F63" s="86">
        <f aca="true" t="shared" si="19" ref="F63:AE63">SUM(F64:F80)</f>
        <v>0</v>
      </c>
      <c r="G63" s="86">
        <f t="shared" si="19"/>
        <v>1156410</v>
      </c>
      <c r="H63" s="86">
        <f t="shared" si="19"/>
        <v>0</v>
      </c>
      <c r="I63" s="86">
        <f t="shared" si="19"/>
        <v>0</v>
      </c>
      <c r="J63" s="86">
        <f t="shared" si="19"/>
        <v>0</v>
      </c>
      <c r="K63" s="86">
        <f t="shared" si="19"/>
        <v>0</v>
      </c>
      <c r="L63" s="86">
        <f t="shared" si="19"/>
        <v>0</v>
      </c>
      <c r="M63" s="86">
        <f t="shared" si="19"/>
        <v>0</v>
      </c>
      <c r="N63" s="86">
        <f t="shared" si="19"/>
        <v>0</v>
      </c>
      <c r="O63" s="86">
        <f t="shared" si="19"/>
        <v>0</v>
      </c>
      <c r="P63" s="86">
        <f t="shared" si="19"/>
        <v>0</v>
      </c>
      <c r="Q63" s="86">
        <f t="shared" si="19"/>
        <v>0</v>
      </c>
      <c r="R63" s="86">
        <f t="shared" si="19"/>
        <v>0</v>
      </c>
      <c r="S63" s="86">
        <f t="shared" si="19"/>
        <v>0</v>
      </c>
      <c r="T63" s="86">
        <f t="shared" si="19"/>
        <v>0</v>
      </c>
      <c r="U63" s="86">
        <f t="shared" si="19"/>
        <v>0</v>
      </c>
      <c r="V63" s="86">
        <f t="shared" si="19"/>
        <v>0</v>
      </c>
      <c r="W63" s="86">
        <f t="shared" si="19"/>
        <v>0</v>
      </c>
      <c r="X63" s="86">
        <f t="shared" si="19"/>
        <v>0</v>
      </c>
      <c r="Y63" s="86">
        <f t="shared" si="19"/>
        <v>0</v>
      </c>
      <c r="Z63" s="86">
        <f t="shared" si="19"/>
        <v>0</v>
      </c>
      <c r="AA63" s="86">
        <f t="shared" si="19"/>
        <v>0</v>
      </c>
      <c r="AB63" s="86">
        <f t="shared" si="19"/>
        <v>0</v>
      </c>
      <c r="AC63" s="86">
        <f t="shared" si="19"/>
        <v>0</v>
      </c>
      <c r="AD63" s="86">
        <f t="shared" si="19"/>
        <v>0</v>
      </c>
      <c r="AE63" s="86">
        <f t="shared" si="19"/>
        <v>0</v>
      </c>
    </row>
    <row r="64" spans="1:28" ht="15" customHeight="1">
      <c r="A64" s="83"/>
      <c r="B64" s="83"/>
      <c r="C64" s="83">
        <v>3020</v>
      </c>
      <c r="D64" s="76" t="s">
        <v>159</v>
      </c>
      <c r="E64" s="86">
        <v>820</v>
      </c>
      <c r="F64" s="52"/>
      <c r="G64" s="52">
        <f aca="true" t="shared" si="20" ref="G64:G80">E64+F64</f>
        <v>820</v>
      </c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4"/>
      <c r="AB64" s="9"/>
    </row>
    <row r="65" spans="1:28" ht="15">
      <c r="A65" s="83"/>
      <c r="B65" s="83"/>
      <c r="C65" s="83">
        <v>4010</v>
      </c>
      <c r="D65" s="76" t="s">
        <v>151</v>
      </c>
      <c r="E65" s="86">
        <v>707320</v>
      </c>
      <c r="F65" s="52"/>
      <c r="G65" s="52">
        <f t="shared" si="20"/>
        <v>707320</v>
      </c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4"/>
      <c r="AB65" s="9"/>
    </row>
    <row r="66" spans="1:28" ht="15">
      <c r="A66" s="83"/>
      <c r="B66" s="83"/>
      <c r="C66" s="83">
        <v>4040</v>
      </c>
      <c r="D66" s="76" t="s">
        <v>152</v>
      </c>
      <c r="E66" s="86">
        <v>39580</v>
      </c>
      <c r="F66" s="52"/>
      <c r="G66" s="52">
        <f t="shared" si="20"/>
        <v>39580</v>
      </c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4"/>
      <c r="AB66" s="9"/>
    </row>
    <row r="67" spans="1:28" ht="15">
      <c r="A67" s="83"/>
      <c r="B67" s="83"/>
      <c r="C67" s="83">
        <v>4110</v>
      </c>
      <c r="D67" s="76" t="s">
        <v>153</v>
      </c>
      <c r="E67" s="86">
        <v>125100</v>
      </c>
      <c r="F67" s="52"/>
      <c r="G67" s="52">
        <f t="shared" si="20"/>
        <v>125100</v>
      </c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4"/>
      <c r="AB67" s="9"/>
    </row>
    <row r="68" spans="1:28" ht="15">
      <c r="A68" s="83"/>
      <c r="B68" s="83"/>
      <c r="C68" s="83">
        <v>4120</v>
      </c>
      <c r="D68" s="76" t="s">
        <v>154</v>
      </c>
      <c r="E68" s="86">
        <v>17800</v>
      </c>
      <c r="F68" s="52"/>
      <c r="G68" s="52">
        <f t="shared" si="20"/>
        <v>17800</v>
      </c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4"/>
      <c r="AB68" s="9"/>
    </row>
    <row r="69" spans="1:28" ht="15">
      <c r="A69" s="83"/>
      <c r="B69" s="83"/>
      <c r="C69" s="83">
        <v>4170</v>
      </c>
      <c r="D69" s="76" t="s">
        <v>160</v>
      </c>
      <c r="E69" s="86">
        <v>1520</v>
      </c>
      <c r="F69" s="52"/>
      <c r="G69" s="52">
        <f t="shared" si="20"/>
        <v>1520</v>
      </c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4"/>
      <c r="AB69" s="9"/>
    </row>
    <row r="70" spans="1:28" ht="15">
      <c r="A70" s="83"/>
      <c r="B70" s="83"/>
      <c r="C70" s="83">
        <v>4210</v>
      </c>
      <c r="D70" s="76" t="s">
        <v>138</v>
      </c>
      <c r="E70" s="86">
        <v>55830</v>
      </c>
      <c r="F70" s="52"/>
      <c r="G70" s="52">
        <f t="shared" si="20"/>
        <v>55830</v>
      </c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4"/>
      <c r="AB70" s="9"/>
    </row>
    <row r="71" spans="1:28" ht="15">
      <c r="A71" s="83"/>
      <c r="B71" s="83"/>
      <c r="C71" s="83">
        <v>4260</v>
      </c>
      <c r="D71" s="76" t="s">
        <v>161</v>
      </c>
      <c r="E71" s="86">
        <v>22840</v>
      </c>
      <c r="F71" s="52"/>
      <c r="G71" s="52">
        <f t="shared" si="20"/>
        <v>22840</v>
      </c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4"/>
      <c r="AB71" s="9"/>
    </row>
    <row r="72" spans="1:28" ht="15">
      <c r="A72" s="83"/>
      <c r="B72" s="83"/>
      <c r="C72" s="83">
        <v>4270</v>
      </c>
      <c r="D72" s="76" t="s">
        <v>139</v>
      </c>
      <c r="E72" s="86">
        <v>18270</v>
      </c>
      <c r="F72" s="52"/>
      <c r="G72" s="52">
        <f t="shared" si="20"/>
        <v>18270</v>
      </c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4"/>
      <c r="AB72" s="9"/>
    </row>
    <row r="73" spans="1:28" ht="15">
      <c r="A73" s="83"/>
      <c r="B73" s="83"/>
      <c r="C73" s="83">
        <v>4280</v>
      </c>
      <c r="D73" s="76" t="s">
        <v>162</v>
      </c>
      <c r="E73" s="86">
        <v>2030</v>
      </c>
      <c r="F73" s="52"/>
      <c r="G73" s="52">
        <f t="shared" si="20"/>
        <v>2030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4"/>
      <c r="AB73" s="9"/>
    </row>
    <row r="74" spans="1:28" ht="15">
      <c r="A74" s="83"/>
      <c r="B74" s="83"/>
      <c r="C74" s="83">
        <v>4300</v>
      </c>
      <c r="D74" s="76" t="s">
        <v>140</v>
      </c>
      <c r="E74" s="86">
        <v>86280</v>
      </c>
      <c r="F74" s="52"/>
      <c r="G74" s="52">
        <f t="shared" si="20"/>
        <v>86280</v>
      </c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4"/>
      <c r="AB74" s="9"/>
    </row>
    <row r="75" spans="1:28" ht="15">
      <c r="A75" s="83"/>
      <c r="B75" s="83"/>
      <c r="C75" s="83">
        <v>4350</v>
      </c>
      <c r="D75" s="76" t="s">
        <v>163</v>
      </c>
      <c r="E75" s="86">
        <v>2230</v>
      </c>
      <c r="F75" s="52"/>
      <c r="G75" s="52">
        <f t="shared" si="20"/>
        <v>2230</v>
      </c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4"/>
      <c r="AB75" s="9"/>
    </row>
    <row r="76" spans="1:28" ht="15">
      <c r="A76" s="83"/>
      <c r="B76" s="83"/>
      <c r="C76" s="83">
        <v>4410</v>
      </c>
      <c r="D76" s="76" t="s">
        <v>155</v>
      </c>
      <c r="E76" s="86">
        <v>8940</v>
      </c>
      <c r="F76" s="52"/>
      <c r="G76" s="52">
        <f t="shared" si="20"/>
        <v>8940</v>
      </c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4"/>
      <c r="AB76" s="9"/>
    </row>
    <row r="77" spans="1:28" ht="15">
      <c r="A77" s="83"/>
      <c r="B77" s="83"/>
      <c r="C77" s="83">
        <v>4420</v>
      </c>
      <c r="D77" s="76" t="s">
        <v>164</v>
      </c>
      <c r="E77" s="86">
        <v>5550</v>
      </c>
      <c r="F77" s="52"/>
      <c r="G77" s="52">
        <f t="shared" si="20"/>
        <v>5550</v>
      </c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4"/>
      <c r="AB77" s="9"/>
    </row>
    <row r="78" spans="1:28" ht="15">
      <c r="A78" s="83"/>
      <c r="B78" s="83"/>
      <c r="C78" s="83">
        <v>4430</v>
      </c>
      <c r="D78" s="76" t="s">
        <v>146</v>
      </c>
      <c r="E78" s="86">
        <v>17660</v>
      </c>
      <c r="F78" s="52"/>
      <c r="G78" s="52">
        <f t="shared" si="20"/>
        <v>17660</v>
      </c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4"/>
      <c r="AB78" s="9"/>
    </row>
    <row r="79" spans="1:28" ht="16.5" customHeight="1">
      <c r="A79" s="83"/>
      <c r="B79" s="83"/>
      <c r="C79" s="83">
        <v>4440</v>
      </c>
      <c r="D79" s="76" t="s">
        <v>156</v>
      </c>
      <c r="E79" s="86">
        <v>14640</v>
      </c>
      <c r="F79" s="52"/>
      <c r="G79" s="52">
        <f t="shared" si="20"/>
        <v>14640</v>
      </c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4"/>
      <c r="AB79" s="9"/>
    </row>
    <row r="80" spans="1:28" ht="18" customHeight="1">
      <c r="A80" s="83"/>
      <c r="B80" s="83"/>
      <c r="C80" s="83">
        <v>6060</v>
      </c>
      <c r="D80" s="76" t="s">
        <v>165</v>
      </c>
      <c r="E80" s="86">
        <v>30000</v>
      </c>
      <c r="F80" s="52"/>
      <c r="G80" s="52">
        <f t="shared" si="20"/>
        <v>30000</v>
      </c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4"/>
      <c r="AB80" s="9"/>
    </row>
    <row r="81" spans="1:31" ht="15">
      <c r="A81" s="83"/>
      <c r="B81" s="83">
        <v>75075</v>
      </c>
      <c r="C81" s="83"/>
      <c r="D81" s="76" t="s">
        <v>166</v>
      </c>
      <c r="E81" s="86">
        <f>SUM(E82:E83)</f>
        <v>20300</v>
      </c>
      <c r="F81" s="86">
        <f aca="true" t="shared" si="21" ref="F81:AE81">SUM(F82:F83)</f>
        <v>0</v>
      </c>
      <c r="G81" s="86">
        <f t="shared" si="21"/>
        <v>20300</v>
      </c>
      <c r="H81" s="86">
        <f t="shared" si="21"/>
        <v>0</v>
      </c>
      <c r="I81" s="86">
        <f t="shared" si="21"/>
        <v>0</v>
      </c>
      <c r="J81" s="86">
        <f t="shared" si="21"/>
        <v>0</v>
      </c>
      <c r="K81" s="86">
        <f t="shared" si="21"/>
        <v>0</v>
      </c>
      <c r="L81" s="86">
        <f t="shared" si="21"/>
        <v>0</v>
      </c>
      <c r="M81" s="86">
        <f t="shared" si="21"/>
        <v>0</v>
      </c>
      <c r="N81" s="86">
        <f t="shared" si="21"/>
        <v>0</v>
      </c>
      <c r="O81" s="86">
        <f t="shared" si="21"/>
        <v>0</v>
      </c>
      <c r="P81" s="86">
        <f t="shared" si="21"/>
        <v>0</v>
      </c>
      <c r="Q81" s="86">
        <f t="shared" si="21"/>
        <v>0</v>
      </c>
      <c r="R81" s="86">
        <f t="shared" si="21"/>
        <v>0</v>
      </c>
      <c r="S81" s="86">
        <f t="shared" si="21"/>
        <v>0</v>
      </c>
      <c r="T81" s="86">
        <f t="shared" si="21"/>
        <v>0</v>
      </c>
      <c r="U81" s="86">
        <f t="shared" si="21"/>
        <v>0</v>
      </c>
      <c r="V81" s="86">
        <f t="shared" si="21"/>
        <v>0</v>
      </c>
      <c r="W81" s="86">
        <f t="shared" si="21"/>
        <v>0</v>
      </c>
      <c r="X81" s="86">
        <f t="shared" si="21"/>
        <v>0</v>
      </c>
      <c r="Y81" s="86">
        <f t="shared" si="21"/>
        <v>0</v>
      </c>
      <c r="Z81" s="86">
        <f t="shared" si="21"/>
        <v>0</v>
      </c>
      <c r="AA81" s="86">
        <f t="shared" si="21"/>
        <v>0</v>
      </c>
      <c r="AB81" s="86">
        <f t="shared" si="21"/>
        <v>0</v>
      </c>
      <c r="AC81" s="86">
        <f t="shared" si="21"/>
        <v>0</v>
      </c>
      <c r="AD81" s="86">
        <f t="shared" si="21"/>
        <v>0</v>
      </c>
      <c r="AE81" s="86">
        <f t="shared" si="21"/>
        <v>0</v>
      </c>
    </row>
    <row r="82" spans="1:28" ht="15">
      <c r="A82" s="83"/>
      <c r="B82" s="83"/>
      <c r="C82" s="83">
        <v>4210</v>
      </c>
      <c r="D82" s="76" t="s">
        <v>138</v>
      </c>
      <c r="E82" s="86">
        <v>2030</v>
      </c>
      <c r="F82" s="52"/>
      <c r="G82" s="52">
        <f>E82+F82</f>
        <v>2030</v>
      </c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4"/>
      <c r="AB82" s="9"/>
    </row>
    <row r="83" spans="1:28" ht="15">
      <c r="A83" s="83"/>
      <c r="B83" s="83"/>
      <c r="C83" s="83">
        <v>4300</v>
      </c>
      <c r="D83" s="76" t="s">
        <v>140</v>
      </c>
      <c r="E83" s="86">
        <v>18270</v>
      </c>
      <c r="F83" s="52"/>
      <c r="G83" s="52">
        <f>E83+F83</f>
        <v>18270</v>
      </c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4"/>
      <c r="AB83" s="9"/>
    </row>
    <row r="84" spans="1:31" ht="42.75">
      <c r="A84" s="81">
        <v>751</v>
      </c>
      <c r="B84" s="81"/>
      <c r="C84" s="81"/>
      <c r="D84" s="77" t="s">
        <v>49</v>
      </c>
      <c r="E84" s="90">
        <f>E85</f>
        <v>780</v>
      </c>
      <c r="F84" s="90">
        <f aca="true" t="shared" si="22" ref="F84:AE84">F85</f>
        <v>-31</v>
      </c>
      <c r="G84" s="90">
        <f t="shared" si="22"/>
        <v>749</v>
      </c>
      <c r="H84" s="90">
        <f t="shared" si="22"/>
        <v>0</v>
      </c>
      <c r="I84" s="90">
        <f t="shared" si="22"/>
        <v>0</v>
      </c>
      <c r="J84" s="90">
        <f t="shared" si="22"/>
        <v>0</v>
      </c>
      <c r="K84" s="90">
        <f t="shared" si="22"/>
        <v>0</v>
      </c>
      <c r="L84" s="90">
        <f t="shared" si="22"/>
        <v>0</v>
      </c>
      <c r="M84" s="90">
        <f t="shared" si="22"/>
        <v>0</v>
      </c>
      <c r="N84" s="90">
        <f t="shared" si="22"/>
        <v>0</v>
      </c>
      <c r="O84" s="90">
        <f t="shared" si="22"/>
        <v>0</v>
      </c>
      <c r="P84" s="90">
        <f t="shared" si="22"/>
        <v>0</v>
      </c>
      <c r="Q84" s="90">
        <f t="shared" si="22"/>
        <v>0</v>
      </c>
      <c r="R84" s="90">
        <f t="shared" si="22"/>
        <v>0</v>
      </c>
      <c r="S84" s="90">
        <f t="shared" si="22"/>
        <v>0</v>
      </c>
      <c r="T84" s="90">
        <f t="shared" si="22"/>
        <v>0</v>
      </c>
      <c r="U84" s="90">
        <f t="shared" si="22"/>
        <v>0</v>
      </c>
      <c r="V84" s="90">
        <f t="shared" si="22"/>
        <v>0</v>
      </c>
      <c r="W84" s="90">
        <f t="shared" si="22"/>
        <v>0</v>
      </c>
      <c r="X84" s="90">
        <f t="shared" si="22"/>
        <v>0</v>
      </c>
      <c r="Y84" s="90">
        <f t="shared" si="22"/>
        <v>0</v>
      </c>
      <c r="Z84" s="90">
        <f t="shared" si="22"/>
        <v>0</v>
      </c>
      <c r="AA84" s="90">
        <f t="shared" si="22"/>
        <v>0</v>
      </c>
      <c r="AB84" s="90">
        <f t="shared" si="22"/>
        <v>0</v>
      </c>
      <c r="AC84" s="90">
        <f t="shared" si="22"/>
        <v>0</v>
      </c>
      <c r="AD84" s="90">
        <f t="shared" si="22"/>
        <v>0</v>
      </c>
      <c r="AE84" s="90">
        <f t="shared" si="22"/>
        <v>0</v>
      </c>
    </row>
    <row r="85" spans="1:31" ht="15.75" customHeight="1">
      <c r="A85" s="83"/>
      <c r="B85" s="83">
        <v>75101</v>
      </c>
      <c r="C85" s="83"/>
      <c r="D85" s="76" t="s">
        <v>167</v>
      </c>
      <c r="E85" s="86">
        <f>E86+E87</f>
        <v>780</v>
      </c>
      <c r="F85" s="86">
        <f aca="true" t="shared" si="23" ref="F85:AE85">F86+F87</f>
        <v>-31</v>
      </c>
      <c r="G85" s="86">
        <f t="shared" si="23"/>
        <v>749</v>
      </c>
      <c r="H85" s="86">
        <f t="shared" si="23"/>
        <v>0</v>
      </c>
      <c r="I85" s="86">
        <f t="shared" si="23"/>
        <v>0</v>
      </c>
      <c r="J85" s="86">
        <f t="shared" si="23"/>
        <v>0</v>
      </c>
      <c r="K85" s="86">
        <f t="shared" si="23"/>
        <v>0</v>
      </c>
      <c r="L85" s="86">
        <f t="shared" si="23"/>
        <v>0</v>
      </c>
      <c r="M85" s="86">
        <f t="shared" si="23"/>
        <v>0</v>
      </c>
      <c r="N85" s="86">
        <f t="shared" si="23"/>
        <v>0</v>
      </c>
      <c r="O85" s="86">
        <f t="shared" si="23"/>
        <v>0</v>
      </c>
      <c r="P85" s="86">
        <f t="shared" si="23"/>
        <v>0</v>
      </c>
      <c r="Q85" s="86">
        <f t="shared" si="23"/>
        <v>0</v>
      </c>
      <c r="R85" s="86">
        <f t="shared" si="23"/>
        <v>0</v>
      </c>
      <c r="S85" s="86">
        <f t="shared" si="23"/>
        <v>0</v>
      </c>
      <c r="T85" s="86">
        <f t="shared" si="23"/>
        <v>0</v>
      </c>
      <c r="U85" s="86">
        <f t="shared" si="23"/>
        <v>0</v>
      </c>
      <c r="V85" s="86">
        <f t="shared" si="23"/>
        <v>0</v>
      </c>
      <c r="W85" s="86">
        <f t="shared" si="23"/>
        <v>0</v>
      </c>
      <c r="X85" s="86">
        <f t="shared" si="23"/>
        <v>0</v>
      </c>
      <c r="Y85" s="86">
        <f t="shared" si="23"/>
        <v>0</v>
      </c>
      <c r="Z85" s="86">
        <f t="shared" si="23"/>
        <v>0</v>
      </c>
      <c r="AA85" s="86">
        <f t="shared" si="23"/>
        <v>0</v>
      </c>
      <c r="AB85" s="86">
        <f t="shared" si="23"/>
        <v>0</v>
      </c>
      <c r="AC85" s="86">
        <f t="shared" si="23"/>
        <v>0</v>
      </c>
      <c r="AD85" s="86">
        <f t="shared" si="23"/>
        <v>0</v>
      </c>
      <c r="AE85" s="86">
        <f t="shared" si="23"/>
        <v>0</v>
      </c>
    </row>
    <row r="86" spans="1:28" ht="15">
      <c r="A86" s="83"/>
      <c r="B86" s="83"/>
      <c r="C86" s="83">
        <v>4210</v>
      </c>
      <c r="D86" s="76" t="s">
        <v>138</v>
      </c>
      <c r="E86" s="86">
        <v>100</v>
      </c>
      <c r="F86" s="52">
        <v>-31</v>
      </c>
      <c r="G86" s="52">
        <f>E86+F86</f>
        <v>69</v>
      </c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4"/>
      <c r="AB86" s="9"/>
    </row>
    <row r="87" spans="1:28" ht="15">
      <c r="A87" s="83"/>
      <c r="B87" s="83"/>
      <c r="C87" s="83">
        <v>4300</v>
      </c>
      <c r="D87" s="76" t="s">
        <v>140</v>
      </c>
      <c r="E87" s="86">
        <v>680</v>
      </c>
      <c r="F87" s="52"/>
      <c r="G87" s="52">
        <f>E87+F87</f>
        <v>680</v>
      </c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4"/>
      <c r="AB87" s="9"/>
    </row>
    <row r="88" spans="1:31" ht="16.5" customHeight="1">
      <c r="A88" s="81">
        <v>754</v>
      </c>
      <c r="B88" s="81"/>
      <c r="C88" s="81"/>
      <c r="D88" s="77" t="s">
        <v>168</v>
      </c>
      <c r="E88" s="90">
        <f>E89+E99</f>
        <v>75010</v>
      </c>
      <c r="F88" s="90">
        <f aca="true" t="shared" si="24" ref="F88:AE88">F89+F99</f>
        <v>0</v>
      </c>
      <c r="G88" s="90">
        <f t="shared" si="24"/>
        <v>75010</v>
      </c>
      <c r="H88" s="90">
        <f t="shared" si="24"/>
        <v>0</v>
      </c>
      <c r="I88" s="90">
        <f t="shared" si="24"/>
        <v>0</v>
      </c>
      <c r="J88" s="90">
        <f t="shared" si="24"/>
        <v>0</v>
      </c>
      <c r="K88" s="90">
        <f t="shared" si="24"/>
        <v>0</v>
      </c>
      <c r="L88" s="90">
        <f t="shared" si="24"/>
        <v>0</v>
      </c>
      <c r="M88" s="90">
        <f t="shared" si="24"/>
        <v>0</v>
      </c>
      <c r="N88" s="90">
        <f t="shared" si="24"/>
        <v>0</v>
      </c>
      <c r="O88" s="90">
        <f t="shared" si="24"/>
        <v>0</v>
      </c>
      <c r="P88" s="90">
        <f t="shared" si="24"/>
        <v>0</v>
      </c>
      <c r="Q88" s="90">
        <f t="shared" si="24"/>
        <v>0</v>
      </c>
      <c r="R88" s="90">
        <f t="shared" si="24"/>
        <v>0</v>
      </c>
      <c r="S88" s="90">
        <f t="shared" si="24"/>
        <v>0</v>
      </c>
      <c r="T88" s="90">
        <f t="shared" si="24"/>
        <v>0</v>
      </c>
      <c r="U88" s="90">
        <f t="shared" si="24"/>
        <v>0</v>
      </c>
      <c r="V88" s="90">
        <f t="shared" si="24"/>
        <v>0</v>
      </c>
      <c r="W88" s="90">
        <f t="shared" si="24"/>
        <v>0</v>
      </c>
      <c r="X88" s="90">
        <f t="shared" si="24"/>
        <v>0</v>
      </c>
      <c r="Y88" s="90">
        <f t="shared" si="24"/>
        <v>0</v>
      </c>
      <c r="Z88" s="90">
        <f t="shared" si="24"/>
        <v>0</v>
      </c>
      <c r="AA88" s="90">
        <f t="shared" si="24"/>
        <v>0</v>
      </c>
      <c r="AB88" s="90">
        <f t="shared" si="24"/>
        <v>0</v>
      </c>
      <c r="AC88" s="90">
        <f t="shared" si="24"/>
        <v>0</v>
      </c>
      <c r="AD88" s="90">
        <f t="shared" si="24"/>
        <v>0</v>
      </c>
      <c r="AE88" s="90">
        <f t="shared" si="24"/>
        <v>0</v>
      </c>
    </row>
    <row r="89" spans="1:31" ht="15">
      <c r="A89" s="83"/>
      <c r="B89" s="83">
        <v>75412</v>
      </c>
      <c r="C89" s="83"/>
      <c r="D89" s="76" t="s">
        <v>169</v>
      </c>
      <c r="E89" s="86">
        <f>SUM(E91:E98)</f>
        <v>74610</v>
      </c>
      <c r="F89" s="86">
        <f aca="true" t="shared" si="25" ref="F89:AE89">SUM(F91:F98)</f>
        <v>0</v>
      </c>
      <c r="G89" s="86">
        <f t="shared" si="25"/>
        <v>74610</v>
      </c>
      <c r="H89" s="86">
        <f t="shared" si="25"/>
        <v>0</v>
      </c>
      <c r="I89" s="86">
        <f t="shared" si="25"/>
        <v>0</v>
      </c>
      <c r="J89" s="86">
        <f t="shared" si="25"/>
        <v>0</v>
      </c>
      <c r="K89" s="86">
        <f t="shared" si="25"/>
        <v>0</v>
      </c>
      <c r="L89" s="86">
        <f t="shared" si="25"/>
        <v>0</v>
      </c>
      <c r="M89" s="86">
        <f t="shared" si="25"/>
        <v>0</v>
      </c>
      <c r="N89" s="86">
        <f t="shared" si="25"/>
        <v>0</v>
      </c>
      <c r="O89" s="86">
        <f t="shared" si="25"/>
        <v>0</v>
      </c>
      <c r="P89" s="86">
        <f t="shared" si="25"/>
        <v>0</v>
      </c>
      <c r="Q89" s="86">
        <f t="shared" si="25"/>
        <v>0</v>
      </c>
      <c r="R89" s="86">
        <f t="shared" si="25"/>
        <v>0</v>
      </c>
      <c r="S89" s="86">
        <f t="shared" si="25"/>
        <v>0</v>
      </c>
      <c r="T89" s="86">
        <f t="shared" si="25"/>
        <v>0</v>
      </c>
      <c r="U89" s="86">
        <f t="shared" si="25"/>
        <v>0</v>
      </c>
      <c r="V89" s="86">
        <f t="shared" si="25"/>
        <v>0</v>
      </c>
      <c r="W89" s="86">
        <f t="shared" si="25"/>
        <v>0</v>
      </c>
      <c r="X89" s="86">
        <f t="shared" si="25"/>
        <v>0</v>
      </c>
      <c r="Y89" s="86">
        <f t="shared" si="25"/>
        <v>0</v>
      </c>
      <c r="Z89" s="86">
        <f t="shared" si="25"/>
        <v>0</v>
      </c>
      <c r="AA89" s="86">
        <f t="shared" si="25"/>
        <v>0</v>
      </c>
      <c r="AB89" s="86">
        <f t="shared" si="25"/>
        <v>0</v>
      </c>
      <c r="AC89" s="86">
        <f t="shared" si="25"/>
        <v>0</v>
      </c>
      <c r="AD89" s="86">
        <f t="shared" si="25"/>
        <v>0</v>
      </c>
      <c r="AE89" s="86">
        <f t="shared" si="25"/>
        <v>0</v>
      </c>
    </row>
    <row r="90" spans="1:28" ht="15" hidden="1">
      <c r="A90" s="83"/>
      <c r="B90" s="83"/>
      <c r="C90" s="83"/>
      <c r="D90" s="76" t="s">
        <v>238</v>
      </c>
      <c r="E90" s="86"/>
      <c r="F90" s="52"/>
      <c r="G90" s="52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4"/>
      <c r="AB90" s="9"/>
    </row>
    <row r="91" spans="1:28" ht="15">
      <c r="A91" s="83"/>
      <c r="B91" s="83"/>
      <c r="C91" s="83">
        <v>3030</v>
      </c>
      <c r="D91" s="76" t="s">
        <v>158</v>
      </c>
      <c r="E91" s="86">
        <v>7714</v>
      </c>
      <c r="F91" s="52"/>
      <c r="G91" s="52">
        <f aca="true" t="shared" si="26" ref="G91:G97">E91+F91</f>
        <v>7714</v>
      </c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4"/>
      <c r="AB91" s="9"/>
    </row>
    <row r="92" spans="1:28" ht="15">
      <c r="A92" s="83"/>
      <c r="B92" s="83"/>
      <c r="C92" s="83">
        <v>4170</v>
      </c>
      <c r="D92" s="76" t="s">
        <v>160</v>
      </c>
      <c r="E92" s="86">
        <v>16100</v>
      </c>
      <c r="F92" s="52"/>
      <c r="G92" s="52">
        <f t="shared" si="26"/>
        <v>16100</v>
      </c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4"/>
      <c r="AB92" s="9"/>
    </row>
    <row r="93" spans="1:28" ht="15">
      <c r="A93" s="83"/>
      <c r="B93" s="83"/>
      <c r="C93" s="83">
        <v>4210</v>
      </c>
      <c r="D93" s="76" t="s">
        <v>138</v>
      </c>
      <c r="E93" s="86">
        <v>20036</v>
      </c>
      <c r="F93" s="52"/>
      <c r="G93" s="52">
        <f t="shared" si="26"/>
        <v>20036</v>
      </c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4"/>
      <c r="AB93" s="9"/>
    </row>
    <row r="94" spans="1:28" ht="15">
      <c r="A94" s="83"/>
      <c r="B94" s="83"/>
      <c r="C94" s="83">
        <v>4260</v>
      </c>
      <c r="D94" s="76" t="s">
        <v>161</v>
      </c>
      <c r="E94" s="86">
        <v>11160</v>
      </c>
      <c r="F94" s="52"/>
      <c r="G94" s="52">
        <f t="shared" si="26"/>
        <v>11160</v>
      </c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4"/>
      <c r="AB94" s="9"/>
    </row>
    <row r="95" spans="1:28" ht="15">
      <c r="A95" s="83"/>
      <c r="B95" s="83"/>
      <c r="C95" s="83">
        <v>4270</v>
      </c>
      <c r="D95" s="76" t="s">
        <v>139</v>
      </c>
      <c r="E95" s="86">
        <v>3500</v>
      </c>
      <c r="F95" s="52"/>
      <c r="G95" s="52">
        <f t="shared" si="26"/>
        <v>3500</v>
      </c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4"/>
      <c r="AB95" s="9"/>
    </row>
    <row r="96" spans="1:28" ht="15">
      <c r="A96" s="83"/>
      <c r="B96" s="83"/>
      <c r="C96" s="83">
        <v>4300</v>
      </c>
      <c r="D96" s="76" t="s">
        <v>140</v>
      </c>
      <c r="E96" s="86">
        <v>8000</v>
      </c>
      <c r="F96" s="52"/>
      <c r="G96" s="52">
        <f t="shared" si="26"/>
        <v>8000</v>
      </c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4"/>
      <c r="AB96" s="9"/>
    </row>
    <row r="97" spans="1:28" ht="15">
      <c r="A97" s="83"/>
      <c r="B97" s="83"/>
      <c r="C97" s="83">
        <v>4430</v>
      </c>
      <c r="D97" s="76" t="s">
        <v>146</v>
      </c>
      <c r="E97" s="86">
        <v>8100</v>
      </c>
      <c r="F97" s="52"/>
      <c r="G97" s="52">
        <f t="shared" si="26"/>
        <v>8100</v>
      </c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4"/>
      <c r="AB97" s="9"/>
    </row>
    <row r="98" spans="1:28" ht="17.25" customHeight="1" hidden="1">
      <c r="A98" s="83"/>
      <c r="B98" s="83"/>
      <c r="C98" s="83">
        <v>6060</v>
      </c>
      <c r="D98" s="76" t="s">
        <v>165</v>
      </c>
      <c r="E98" s="86">
        <v>0</v>
      </c>
      <c r="F98" s="52"/>
      <c r="G98" s="52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4"/>
      <c r="AB98" s="9"/>
    </row>
    <row r="99" spans="1:31" ht="15">
      <c r="A99" s="83"/>
      <c r="B99" s="83">
        <v>75414</v>
      </c>
      <c r="C99" s="83"/>
      <c r="D99" s="76" t="s">
        <v>55</v>
      </c>
      <c r="E99" s="86">
        <f>E100</f>
        <v>400</v>
      </c>
      <c r="F99" s="86">
        <f aca="true" t="shared" si="27" ref="F99:AE99">F100</f>
        <v>0</v>
      </c>
      <c r="G99" s="86">
        <f t="shared" si="27"/>
        <v>400</v>
      </c>
      <c r="H99" s="86">
        <f t="shared" si="27"/>
        <v>0</v>
      </c>
      <c r="I99" s="86">
        <f t="shared" si="27"/>
        <v>0</v>
      </c>
      <c r="J99" s="86">
        <f t="shared" si="27"/>
        <v>0</v>
      </c>
      <c r="K99" s="86">
        <f t="shared" si="27"/>
        <v>0</v>
      </c>
      <c r="L99" s="86">
        <f t="shared" si="27"/>
        <v>0</v>
      </c>
      <c r="M99" s="86">
        <f t="shared" si="27"/>
        <v>0</v>
      </c>
      <c r="N99" s="86">
        <f t="shared" si="27"/>
        <v>0</v>
      </c>
      <c r="O99" s="86">
        <f t="shared" si="27"/>
        <v>0</v>
      </c>
      <c r="P99" s="86">
        <f t="shared" si="27"/>
        <v>0</v>
      </c>
      <c r="Q99" s="86">
        <f t="shared" si="27"/>
        <v>0</v>
      </c>
      <c r="R99" s="86">
        <f t="shared" si="27"/>
        <v>0</v>
      </c>
      <c r="S99" s="86">
        <f t="shared" si="27"/>
        <v>0</v>
      </c>
      <c r="T99" s="86">
        <f t="shared" si="27"/>
        <v>0</v>
      </c>
      <c r="U99" s="86">
        <f t="shared" si="27"/>
        <v>0</v>
      </c>
      <c r="V99" s="86">
        <f t="shared" si="27"/>
        <v>0</v>
      </c>
      <c r="W99" s="86">
        <f t="shared" si="27"/>
        <v>0</v>
      </c>
      <c r="X99" s="86">
        <f t="shared" si="27"/>
        <v>0</v>
      </c>
      <c r="Y99" s="86">
        <f t="shared" si="27"/>
        <v>0</v>
      </c>
      <c r="Z99" s="86">
        <f t="shared" si="27"/>
        <v>0</v>
      </c>
      <c r="AA99" s="86">
        <f t="shared" si="27"/>
        <v>0</v>
      </c>
      <c r="AB99" s="86">
        <f t="shared" si="27"/>
        <v>0</v>
      </c>
      <c r="AC99" s="86">
        <f t="shared" si="27"/>
        <v>0</v>
      </c>
      <c r="AD99" s="86">
        <f t="shared" si="27"/>
        <v>0</v>
      </c>
      <c r="AE99" s="86">
        <f t="shared" si="27"/>
        <v>0</v>
      </c>
    </row>
    <row r="100" spans="1:28" ht="15">
      <c r="A100" s="83"/>
      <c r="B100" s="83"/>
      <c r="C100" s="83">
        <v>4210</v>
      </c>
      <c r="D100" s="76" t="s">
        <v>138</v>
      </c>
      <c r="E100" s="86">
        <v>400</v>
      </c>
      <c r="F100" s="52"/>
      <c r="G100" s="52">
        <f>E100+F100</f>
        <v>400</v>
      </c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4"/>
      <c r="AB100" s="9"/>
    </row>
    <row r="101" spans="1:31" ht="44.25" customHeight="1">
      <c r="A101" s="81">
        <v>756</v>
      </c>
      <c r="B101" s="81"/>
      <c r="C101" s="81"/>
      <c r="D101" s="77" t="s">
        <v>57</v>
      </c>
      <c r="E101" s="90">
        <f>E102</f>
        <v>39120</v>
      </c>
      <c r="F101" s="90">
        <f aca="true" t="shared" si="28" ref="F101:AE101">F102</f>
        <v>5000</v>
      </c>
      <c r="G101" s="90">
        <f t="shared" si="28"/>
        <v>44120</v>
      </c>
      <c r="H101" s="90">
        <f t="shared" si="28"/>
        <v>0</v>
      </c>
      <c r="I101" s="90">
        <f t="shared" si="28"/>
        <v>0</v>
      </c>
      <c r="J101" s="90">
        <f t="shared" si="28"/>
        <v>0</v>
      </c>
      <c r="K101" s="90">
        <f t="shared" si="28"/>
        <v>0</v>
      </c>
      <c r="L101" s="90">
        <f t="shared" si="28"/>
        <v>0</v>
      </c>
      <c r="M101" s="90">
        <f t="shared" si="28"/>
        <v>0</v>
      </c>
      <c r="N101" s="90">
        <f t="shared" si="28"/>
        <v>0</v>
      </c>
      <c r="O101" s="90">
        <f t="shared" si="28"/>
        <v>0</v>
      </c>
      <c r="P101" s="90">
        <f t="shared" si="28"/>
        <v>0</v>
      </c>
      <c r="Q101" s="90">
        <f t="shared" si="28"/>
        <v>0</v>
      </c>
      <c r="R101" s="90">
        <f t="shared" si="28"/>
        <v>0</v>
      </c>
      <c r="S101" s="90">
        <f t="shared" si="28"/>
        <v>0</v>
      </c>
      <c r="T101" s="90">
        <f t="shared" si="28"/>
        <v>0</v>
      </c>
      <c r="U101" s="90">
        <f t="shared" si="28"/>
        <v>0</v>
      </c>
      <c r="V101" s="90">
        <f t="shared" si="28"/>
        <v>0</v>
      </c>
      <c r="W101" s="90">
        <f t="shared" si="28"/>
        <v>0</v>
      </c>
      <c r="X101" s="90">
        <f t="shared" si="28"/>
        <v>0</v>
      </c>
      <c r="Y101" s="90">
        <f t="shared" si="28"/>
        <v>0</v>
      </c>
      <c r="Z101" s="90">
        <f t="shared" si="28"/>
        <v>0</v>
      </c>
      <c r="AA101" s="90">
        <f t="shared" si="28"/>
        <v>0</v>
      </c>
      <c r="AB101" s="90">
        <f t="shared" si="28"/>
        <v>0</v>
      </c>
      <c r="AC101" s="90">
        <f t="shared" si="28"/>
        <v>0</v>
      </c>
      <c r="AD101" s="90">
        <f t="shared" si="28"/>
        <v>0</v>
      </c>
      <c r="AE101" s="90">
        <f t="shared" si="28"/>
        <v>0</v>
      </c>
    </row>
    <row r="102" spans="1:31" ht="17.25" customHeight="1">
      <c r="A102" s="83"/>
      <c r="B102" s="83">
        <v>75647</v>
      </c>
      <c r="C102" s="83"/>
      <c r="D102" s="76" t="s">
        <v>170</v>
      </c>
      <c r="E102" s="86">
        <f>SUM(E103:E109)</f>
        <v>39120</v>
      </c>
      <c r="F102" s="86">
        <f aca="true" t="shared" si="29" ref="F102:AE102">SUM(F103:F109)</f>
        <v>5000</v>
      </c>
      <c r="G102" s="86">
        <f t="shared" si="29"/>
        <v>44120</v>
      </c>
      <c r="H102" s="86">
        <f t="shared" si="29"/>
        <v>0</v>
      </c>
      <c r="I102" s="86">
        <f t="shared" si="29"/>
        <v>0</v>
      </c>
      <c r="J102" s="86">
        <f t="shared" si="29"/>
        <v>0</v>
      </c>
      <c r="K102" s="86">
        <f t="shared" si="29"/>
        <v>0</v>
      </c>
      <c r="L102" s="86">
        <f t="shared" si="29"/>
        <v>0</v>
      </c>
      <c r="M102" s="86">
        <f t="shared" si="29"/>
        <v>0</v>
      </c>
      <c r="N102" s="86">
        <f t="shared" si="29"/>
        <v>0</v>
      </c>
      <c r="O102" s="86">
        <f t="shared" si="29"/>
        <v>0</v>
      </c>
      <c r="P102" s="86">
        <f t="shared" si="29"/>
        <v>0</v>
      </c>
      <c r="Q102" s="86">
        <f t="shared" si="29"/>
        <v>0</v>
      </c>
      <c r="R102" s="86">
        <f t="shared" si="29"/>
        <v>0</v>
      </c>
      <c r="S102" s="86">
        <f t="shared" si="29"/>
        <v>0</v>
      </c>
      <c r="T102" s="86">
        <f t="shared" si="29"/>
        <v>0</v>
      </c>
      <c r="U102" s="86">
        <f t="shared" si="29"/>
        <v>0</v>
      </c>
      <c r="V102" s="86">
        <f t="shared" si="29"/>
        <v>0</v>
      </c>
      <c r="W102" s="86">
        <f t="shared" si="29"/>
        <v>0</v>
      </c>
      <c r="X102" s="86">
        <f t="shared" si="29"/>
        <v>0</v>
      </c>
      <c r="Y102" s="86">
        <f t="shared" si="29"/>
        <v>0</v>
      </c>
      <c r="Z102" s="86">
        <f t="shared" si="29"/>
        <v>0</v>
      </c>
      <c r="AA102" s="86">
        <f t="shared" si="29"/>
        <v>0</v>
      </c>
      <c r="AB102" s="86">
        <f t="shared" si="29"/>
        <v>0</v>
      </c>
      <c r="AC102" s="86">
        <f t="shared" si="29"/>
        <v>0</v>
      </c>
      <c r="AD102" s="86">
        <f t="shared" si="29"/>
        <v>0</v>
      </c>
      <c r="AE102" s="86">
        <f t="shared" si="29"/>
        <v>0</v>
      </c>
    </row>
    <row r="103" spans="1:28" ht="15">
      <c r="A103" s="83"/>
      <c r="B103" s="83"/>
      <c r="C103" s="83">
        <v>4010</v>
      </c>
      <c r="D103" s="76" t="s">
        <v>151</v>
      </c>
      <c r="E103" s="86">
        <v>1600</v>
      </c>
      <c r="F103" s="52">
        <v>-1600</v>
      </c>
      <c r="G103" s="52">
        <f aca="true" t="shared" si="30" ref="G103:G109">E103+F103</f>
        <v>0</v>
      </c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4"/>
      <c r="AB103" s="9"/>
    </row>
    <row r="104" spans="1:28" ht="15">
      <c r="A104" s="83"/>
      <c r="B104" s="83"/>
      <c r="C104" s="83">
        <v>4100</v>
      </c>
      <c r="D104" s="76" t="s">
        <v>171</v>
      </c>
      <c r="E104" s="86">
        <v>12400</v>
      </c>
      <c r="F104" s="52"/>
      <c r="G104" s="52">
        <f t="shared" si="30"/>
        <v>12400</v>
      </c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4"/>
      <c r="AB104" s="9"/>
    </row>
    <row r="105" spans="1:28" ht="15">
      <c r="A105" s="83"/>
      <c r="B105" s="83"/>
      <c r="C105" s="83">
        <v>4110</v>
      </c>
      <c r="D105" s="76" t="s">
        <v>153</v>
      </c>
      <c r="E105" s="86">
        <v>431</v>
      </c>
      <c r="F105" s="52">
        <v>-431</v>
      </c>
      <c r="G105" s="52">
        <f t="shared" si="30"/>
        <v>0</v>
      </c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4"/>
      <c r="AB105" s="9"/>
    </row>
    <row r="106" spans="1:28" ht="15">
      <c r="A106" s="83"/>
      <c r="B106" s="83"/>
      <c r="C106" s="83">
        <v>4120</v>
      </c>
      <c r="D106" s="76" t="s">
        <v>154</v>
      </c>
      <c r="E106" s="86">
        <v>39</v>
      </c>
      <c r="F106" s="52">
        <v>-39</v>
      </c>
      <c r="G106" s="52">
        <f t="shared" si="30"/>
        <v>0</v>
      </c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4"/>
      <c r="AB106" s="9"/>
    </row>
    <row r="107" spans="1:28" ht="15">
      <c r="A107" s="83"/>
      <c r="B107" s="83"/>
      <c r="C107" s="83">
        <v>4210</v>
      </c>
      <c r="D107" s="76" t="s">
        <v>138</v>
      </c>
      <c r="E107" s="86">
        <v>550</v>
      </c>
      <c r="F107" s="52"/>
      <c r="G107" s="52">
        <f t="shared" si="30"/>
        <v>550</v>
      </c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4"/>
      <c r="AB107" s="9"/>
    </row>
    <row r="108" spans="1:28" ht="15">
      <c r="A108" s="83"/>
      <c r="B108" s="83"/>
      <c r="C108" s="83">
        <v>4300</v>
      </c>
      <c r="D108" s="76" t="s">
        <v>140</v>
      </c>
      <c r="E108" s="86">
        <v>23500</v>
      </c>
      <c r="F108" s="52">
        <v>7070</v>
      </c>
      <c r="G108" s="52">
        <f t="shared" si="30"/>
        <v>30570</v>
      </c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4"/>
      <c r="AB108" s="9"/>
    </row>
    <row r="109" spans="1:28" ht="15">
      <c r="A109" s="83"/>
      <c r="B109" s="83"/>
      <c r="C109" s="83">
        <v>4430</v>
      </c>
      <c r="D109" s="76" t="s">
        <v>146</v>
      </c>
      <c r="E109" s="86">
        <v>600</v>
      </c>
      <c r="F109" s="52"/>
      <c r="G109" s="52">
        <f t="shared" si="30"/>
        <v>600</v>
      </c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4"/>
      <c r="AB109" s="9"/>
    </row>
    <row r="110" spans="1:31" ht="14.25">
      <c r="A110" s="81">
        <v>757</v>
      </c>
      <c r="B110" s="81"/>
      <c r="C110" s="81"/>
      <c r="D110" s="77" t="s">
        <v>172</v>
      </c>
      <c r="E110" s="90">
        <f>E111</f>
        <v>250850</v>
      </c>
      <c r="F110" s="90">
        <f aca="true" t="shared" si="31" ref="F110:AE110">F111</f>
        <v>0</v>
      </c>
      <c r="G110" s="90">
        <f t="shared" si="31"/>
        <v>250850</v>
      </c>
      <c r="H110" s="90">
        <f t="shared" si="31"/>
        <v>0</v>
      </c>
      <c r="I110" s="90">
        <f t="shared" si="31"/>
        <v>0</v>
      </c>
      <c r="J110" s="90">
        <f t="shared" si="31"/>
        <v>0</v>
      </c>
      <c r="K110" s="90">
        <f t="shared" si="31"/>
        <v>0</v>
      </c>
      <c r="L110" s="90">
        <f t="shared" si="31"/>
        <v>0</v>
      </c>
      <c r="M110" s="90">
        <f t="shared" si="31"/>
        <v>0</v>
      </c>
      <c r="N110" s="90">
        <f t="shared" si="31"/>
        <v>0</v>
      </c>
      <c r="O110" s="90">
        <f t="shared" si="31"/>
        <v>0</v>
      </c>
      <c r="P110" s="90">
        <f t="shared" si="31"/>
        <v>0</v>
      </c>
      <c r="Q110" s="90">
        <f t="shared" si="31"/>
        <v>0</v>
      </c>
      <c r="R110" s="90">
        <f t="shared" si="31"/>
        <v>0</v>
      </c>
      <c r="S110" s="90">
        <f t="shared" si="31"/>
        <v>0</v>
      </c>
      <c r="T110" s="90">
        <f t="shared" si="31"/>
        <v>0</v>
      </c>
      <c r="U110" s="90">
        <f t="shared" si="31"/>
        <v>0</v>
      </c>
      <c r="V110" s="90">
        <f t="shared" si="31"/>
        <v>0</v>
      </c>
      <c r="W110" s="90">
        <f t="shared" si="31"/>
        <v>0</v>
      </c>
      <c r="X110" s="90">
        <f t="shared" si="31"/>
        <v>0</v>
      </c>
      <c r="Y110" s="90">
        <f t="shared" si="31"/>
        <v>0</v>
      </c>
      <c r="Z110" s="90">
        <f t="shared" si="31"/>
        <v>0</v>
      </c>
      <c r="AA110" s="90">
        <f t="shared" si="31"/>
        <v>0</v>
      </c>
      <c r="AB110" s="90">
        <f t="shared" si="31"/>
        <v>0</v>
      </c>
      <c r="AC110" s="90">
        <f t="shared" si="31"/>
        <v>0</v>
      </c>
      <c r="AD110" s="90">
        <f t="shared" si="31"/>
        <v>0</v>
      </c>
      <c r="AE110" s="90">
        <f t="shared" si="31"/>
        <v>0</v>
      </c>
    </row>
    <row r="111" spans="1:31" ht="30">
      <c r="A111" s="83"/>
      <c r="B111" s="83">
        <v>75702</v>
      </c>
      <c r="C111" s="83"/>
      <c r="D111" s="76" t="s">
        <v>173</v>
      </c>
      <c r="E111" s="59">
        <f>E113+E114</f>
        <v>250850</v>
      </c>
      <c r="F111" s="59">
        <f aca="true" t="shared" si="32" ref="F111:AE111">F113+F114</f>
        <v>0</v>
      </c>
      <c r="G111" s="59">
        <f t="shared" si="32"/>
        <v>250850</v>
      </c>
      <c r="H111" s="86">
        <f t="shared" si="32"/>
        <v>0</v>
      </c>
      <c r="I111" s="86">
        <f t="shared" si="32"/>
        <v>0</v>
      </c>
      <c r="J111" s="86">
        <f t="shared" si="32"/>
        <v>0</v>
      </c>
      <c r="K111" s="86">
        <f t="shared" si="32"/>
        <v>0</v>
      </c>
      <c r="L111" s="86">
        <f t="shared" si="32"/>
        <v>0</v>
      </c>
      <c r="M111" s="86">
        <f t="shared" si="32"/>
        <v>0</v>
      </c>
      <c r="N111" s="86">
        <f t="shared" si="32"/>
        <v>0</v>
      </c>
      <c r="O111" s="86">
        <f t="shared" si="32"/>
        <v>0</v>
      </c>
      <c r="P111" s="86">
        <f t="shared" si="32"/>
        <v>0</v>
      </c>
      <c r="Q111" s="86">
        <f t="shared" si="32"/>
        <v>0</v>
      </c>
      <c r="R111" s="86">
        <f t="shared" si="32"/>
        <v>0</v>
      </c>
      <c r="S111" s="86">
        <f t="shared" si="32"/>
        <v>0</v>
      </c>
      <c r="T111" s="86">
        <f t="shared" si="32"/>
        <v>0</v>
      </c>
      <c r="U111" s="86">
        <f t="shared" si="32"/>
        <v>0</v>
      </c>
      <c r="V111" s="86">
        <f t="shared" si="32"/>
        <v>0</v>
      </c>
      <c r="W111" s="86">
        <f t="shared" si="32"/>
        <v>0</v>
      </c>
      <c r="X111" s="86">
        <f t="shared" si="32"/>
        <v>0</v>
      </c>
      <c r="Y111" s="86">
        <f t="shared" si="32"/>
        <v>0</v>
      </c>
      <c r="Z111" s="86">
        <f t="shared" si="32"/>
        <v>0</v>
      </c>
      <c r="AA111" s="86">
        <f t="shared" si="32"/>
        <v>0</v>
      </c>
      <c r="AB111" s="86">
        <f t="shared" si="32"/>
        <v>0</v>
      </c>
      <c r="AC111" s="86">
        <f t="shared" si="32"/>
        <v>0</v>
      </c>
      <c r="AD111" s="86">
        <f t="shared" si="32"/>
        <v>0</v>
      </c>
      <c r="AE111" s="86">
        <f t="shared" si="32"/>
        <v>0</v>
      </c>
    </row>
    <row r="112" spans="1:28" ht="30" hidden="1">
      <c r="A112" s="83"/>
      <c r="B112" s="83"/>
      <c r="C112" s="83">
        <v>8010</v>
      </c>
      <c r="D112" s="76" t="s">
        <v>174</v>
      </c>
      <c r="E112" s="59">
        <v>0</v>
      </c>
      <c r="F112" s="59"/>
      <c r="G112" s="59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4"/>
      <c r="AB112" s="9"/>
    </row>
    <row r="113" spans="1:28" ht="32.25" customHeight="1">
      <c r="A113" s="83"/>
      <c r="B113" s="83"/>
      <c r="C113" s="83">
        <v>8070</v>
      </c>
      <c r="D113" s="76" t="s">
        <v>175</v>
      </c>
      <c r="E113" s="59">
        <v>175850</v>
      </c>
      <c r="F113" s="59"/>
      <c r="G113" s="59">
        <f>E113+F113</f>
        <v>175850</v>
      </c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4"/>
      <c r="AB113" s="9"/>
    </row>
    <row r="114" spans="1:28" ht="54.75" customHeight="1">
      <c r="A114" s="83"/>
      <c r="B114" s="83"/>
      <c r="C114" s="83">
        <v>8079</v>
      </c>
      <c r="D114" s="76" t="s">
        <v>256</v>
      </c>
      <c r="E114" s="59">
        <v>75000</v>
      </c>
      <c r="F114" s="59"/>
      <c r="G114" s="59">
        <f>E114+F114</f>
        <v>75000</v>
      </c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4"/>
      <c r="AB114" s="9"/>
    </row>
    <row r="115" spans="1:31" ht="14.25">
      <c r="A115" s="81">
        <v>758</v>
      </c>
      <c r="B115" s="81"/>
      <c r="C115" s="81"/>
      <c r="D115" s="77" t="s">
        <v>97</v>
      </c>
      <c r="E115" s="90">
        <f>E116</f>
        <v>100000</v>
      </c>
      <c r="F115" s="90">
        <f aca="true" t="shared" si="33" ref="F115:AE116">F116</f>
        <v>0</v>
      </c>
      <c r="G115" s="90">
        <f t="shared" si="33"/>
        <v>100000</v>
      </c>
      <c r="H115" s="90">
        <f t="shared" si="33"/>
        <v>0</v>
      </c>
      <c r="I115" s="90">
        <f t="shared" si="33"/>
        <v>0</v>
      </c>
      <c r="J115" s="90">
        <f t="shared" si="33"/>
        <v>0</v>
      </c>
      <c r="K115" s="90">
        <f t="shared" si="33"/>
        <v>0</v>
      </c>
      <c r="L115" s="90">
        <f t="shared" si="33"/>
        <v>0</v>
      </c>
      <c r="M115" s="90">
        <f t="shared" si="33"/>
        <v>0</v>
      </c>
      <c r="N115" s="90">
        <f t="shared" si="33"/>
        <v>0</v>
      </c>
      <c r="O115" s="90">
        <f t="shared" si="33"/>
        <v>0</v>
      </c>
      <c r="P115" s="90">
        <f t="shared" si="33"/>
        <v>0</v>
      </c>
      <c r="Q115" s="90">
        <f t="shared" si="33"/>
        <v>0</v>
      </c>
      <c r="R115" s="90">
        <f t="shared" si="33"/>
        <v>0</v>
      </c>
      <c r="S115" s="90">
        <f t="shared" si="33"/>
        <v>0</v>
      </c>
      <c r="T115" s="90">
        <f t="shared" si="33"/>
        <v>0</v>
      </c>
      <c r="U115" s="90">
        <f t="shared" si="33"/>
        <v>0</v>
      </c>
      <c r="V115" s="90">
        <f t="shared" si="33"/>
        <v>0</v>
      </c>
      <c r="W115" s="90">
        <f t="shared" si="33"/>
        <v>0</v>
      </c>
      <c r="X115" s="90">
        <f t="shared" si="33"/>
        <v>0</v>
      </c>
      <c r="Y115" s="90">
        <f t="shared" si="33"/>
        <v>0</v>
      </c>
      <c r="Z115" s="90">
        <f t="shared" si="33"/>
        <v>0</v>
      </c>
      <c r="AA115" s="90">
        <f t="shared" si="33"/>
        <v>0</v>
      </c>
      <c r="AB115" s="90">
        <f t="shared" si="33"/>
        <v>0</v>
      </c>
      <c r="AC115" s="90">
        <f t="shared" si="33"/>
        <v>0</v>
      </c>
      <c r="AD115" s="90">
        <f t="shared" si="33"/>
        <v>0</v>
      </c>
      <c r="AE115" s="90">
        <f t="shared" si="33"/>
        <v>0</v>
      </c>
    </row>
    <row r="116" spans="1:31" ht="15">
      <c r="A116" s="83"/>
      <c r="B116" s="83">
        <v>75818</v>
      </c>
      <c r="C116" s="83"/>
      <c r="D116" s="76" t="s">
        <v>176</v>
      </c>
      <c r="E116" s="86">
        <f>E117</f>
        <v>100000</v>
      </c>
      <c r="F116" s="86">
        <f t="shared" si="33"/>
        <v>0</v>
      </c>
      <c r="G116" s="86">
        <f t="shared" si="33"/>
        <v>100000</v>
      </c>
      <c r="H116" s="86">
        <f t="shared" si="33"/>
        <v>0</v>
      </c>
      <c r="I116" s="86">
        <f t="shared" si="33"/>
        <v>0</v>
      </c>
      <c r="J116" s="86">
        <f t="shared" si="33"/>
        <v>0</v>
      </c>
      <c r="K116" s="86">
        <f t="shared" si="33"/>
        <v>0</v>
      </c>
      <c r="L116" s="86">
        <f t="shared" si="33"/>
        <v>0</v>
      </c>
      <c r="M116" s="86">
        <f t="shared" si="33"/>
        <v>0</v>
      </c>
      <c r="N116" s="86">
        <f t="shared" si="33"/>
        <v>0</v>
      </c>
      <c r="O116" s="86">
        <f t="shared" si="33"/>
        <v>0</v>
      </c>
      <c r="P116" s="86">
        <f t="shared" si="33"/>
        <v>0</v>
      </c>
      <c r="Q116" s="86">
        <f t="shared" si="33"/>
        <v>0</v>
      </c>
      <c r="R116" s="86">
        <f t="shared" si="33"/>
        <v>0</v>
      </c>
      <c r="S116" s="86">
        <f t="shared" si="33"/>
        <v>0</v>
      </c>
      <c r="T116" s="86">
        <f t="shared" si="33"/>
        <v>0</v>
      </c>
      <c r="U116" s="86">
        <f t="shared" si="33"/>
        <v>0</v>
      </c>
      <c r="V116" s="86">
        <f t="shared" si="33"/>
        <v>0</v>
      </c>
      <c r="W116" s="86">
        <f t="shared" si="33"/>
        <v>0</v>
      </c>
      <c r="X116" s="86">
        <f t="shared" si="33"/>
        <v>0</v>
      </c>
      <c r="Y116" s="86">
        <f t="shared" si="33"/>
        <v>0</v>
      </c>
      <c r="Z116" s="86">
        <f t="shared" si="33"/>
        <v>0</v>
      </c>
      <c r="AA116" s="86">
        <f t="shared" si="33"/>
        <v>0</v>
      </c>
      <c r="AB116" s="86">
        <f t="shared" si="33"/>
        <v>0</v>
      </c>
      <c r="AC116" s="86">
        <f t="shared" si="33"/>
        <v>0</v>
      </c>
      <c r="AD116" s="86">
        <f t="shared" si="33"/>
        <v>0</v>
      </c>
      <c r="AE116" s="86">
        <f t="shared" si="33"/>
        <v>0</v>
      </c>
    </row>
    <row r="117" spans="1:28" ht="15">
      <c r="A117" s="83"/>
      <c r="B117" s="83"/>
      <c r="C117" s="83">
        <v>4810</v>
      </c>
      <c r="D117" s="76" t="s">
        <v>177</v>
      </c>
      <c r="E117" s="86">
        <v>100000</v>
      </c>
      <c r="F117" s="52"/>
      <c r="G117" s="52">
        <f>E117+F117</f>
        <v>100000</v>
      </c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4"/>
      <c r="AB117" s="9"/>
    </row>
    <row r="118" spans="1:31" ht="14.25">
      <c r="A118" s="81">
        <v>801</v>
      </c>
      <c r="B118" s="81"/>
      <c r="C118" s="81"/>
      <c r="D118" s="77" t="s">
        <v>105</v>
      </c>
      <c r="E118" s="90">
        <f>E119+E142+E162+E179+E182+E185</f>
        <v>5606689</v>
      </c>
      <c r="F118" s="90">
        <f>F119+F142+F160+F162+F179+F182+F185</f>
        <v>-1159656</v>
      </c>
      <c r="G118" s="90">
        <f aca="true" t="shared" si="34" ref="G118:AE118">G119+G142+G160+G162+G179+G182+G185</f>
        <v>4447033</v>
      </c>
      <c r="H118" s="90">
        <f t="shared" si="34"/>
        <v>0</v>
      </c>
      <c r="I118" s="90">
        <f t="shared" si="34"/>
        <v>0</v>
      </c>
      <c r="J118" s="90">
        <f t="shared" si="34"/>
        <v>0</v>
      </c>
      <c r="K118" s="90">
        <f t="shared" si="34"/>
        <v>0</v>
      </c>
      <c r="L118" s="90">
        <f t="shared" si="34"/>
        <v>0</v>
      </c>
      <c r="M118" s="90">
        <f t="shared" si="34"/>
        <v>0</v>
      </c>
      <c r="N118" s="90">
        <f t="shared" si="34"/>
        <v>0</v>
      </c>
      <c r="O118" s="90">
        <f t="shared" si="34"/>
        <v>0</v>
      </c>
      <c r="P118" s="90">
        <f t="shared" si="34"/>
        <v>0</v>
      </c>
      <c r="Q118" s="90">
        <f t="shared" si="34"/>
        <v>0</v>
      </c>
      <c r="R118" s="90">
        <f t="shared" si="34"/>
        <v>0</v>
      </c>
      <c r="S118" s="90">
        <f t="shared" si="34"/>
        <v>0</v>
      </c>
      <c r="T118" s="90">
        <f t="shared" si="34"/>
        <v>0</v>
      </c>
      <c r="U118" s="90">
        <f t="shared" si="34"/>
        <v>0</v>
      </c>
      <c r="V118" s="90">
        <f t="shared" si="34"/>
        <v>0</v>
      </c>
      <c r="W118" s="90">
        <f t="shared" si="34"/>
        <v>0</v>
      </c>
      <c r="X118" s="90">
        <f t="shared" si="34"/>
        <v>0</v>
      </c>
      <c r="Y118" s="90">
        <f t="shared" si="34"/>
        <v>0</v>
      </c>
      <c r="Z118" s="90">
        <f t="shared" si="34"/>
        <v>0</v>
      </c>
      <c r="AA118" s="90">
        <f t="shared" si="34"/>
        <v>0</v>
      </c>
      <c r="AB118" s="90">
        <f t="shared" si="34"/>
        <v>0</v>
      </c>
      <c r="AC118" s="90">
        <f t="shared" si="34"/>
        <v>0</v>
      </c>
      <c r="AD118" s="90">
        <f t="shared" si="34"/>
        <v>0</v>
      </c>
      <c r="AE118" s="90">
        <f t="shared" si="34"/>
        <v>0</v>
      </c>
    </row>
    <row r="119" spans="1:33" ht="15">
      <c r="A119" s="83"/>
      <c r="B119" s="83">
        <v>80101</v>
      </c>
      <c r="C119" s="83"/>
      <c r="D119" s="76" t="s">
        <v>106</v>
      </c>
      <c r="E119" s="86">
        <f>SUM(E120:E141)</f>
        <v>3457058</v>
      </c>
      <c r="F119" s="86">
        <f aca="true" t="shared" si="35" ref="F119:AE119">SUM(F120:F141)</f>
        <v>-1104756</v>
      </c>
      <c r="G119" s="86">
        <f t="shared" si="35"/>
        <v>2352302</v>
      </c>
      <c r="H119" s="86">
        <f t="shared" si="35"/>
        <v>0</v>
      </c>
      <c r="I119" s="86">
        <f t="shared" si="35"/>
        <v>0</v>
      </c>
      <c r="J119" s="86">
        <f t="shared" si="35"/>
        <v>0</v>
      </c>
      <c r="K119" s="86">
        <f t="shared" si="35"/>
        <v>0</v>
      </c>
      <c r="L119" s="86">
        <f t="shared" si="35"/>
        <v>0</v>
      </c>
      <c r="M119" s="86">
        <f t="shared" si="35"/>
        <v>0</v>
      </c>
      <c r="N119" s="86">
        <f t="shared" si="35"/>
        <v>0</v>
      </c>
      <c r="O119" s="86">
        <f t="shared" si="35"/>
        <v>0</v>
      </c>
      <c r="P119" s="86">
        <f t="shared" si="35"/>
        <v>0</v>
      </c>
      <c r="Q119" s="86">
        <f t="shared" si="35"/>
        <v>0</v>
      </c>
      <c r="R119" s="86">
        <f t="shared" si="35"/>
        <v>0</v>
      </c>
      <c r="S119" s="86">
        <f t="shared" si="35"/>
        <v>0</v>
      </c>
      <c r="T119" s="86">
        <f t="shared" si="35"/>
        <v>0</v>
      </c>
      <c r="U119" s="86">
        <f t="shared" si="35"/>
        <v>0</v>
      </c>
      <c r="V119" s="86">
        <f t="shared" si="35"/>
        <v>0</v>
      </c>
      <c r="W119" s="86">
        <f t="shared" si="35"/>
        <v>0</v>
      </c>
      <c r="X119" s="86">
        <f t="shared" si="35"/>
        <v>0</v>
      </c>
      <c r="Y119" s="86">
        <f t="shared" si="35"/>
        <v>0</v>
      </c>
      <c r="Z119" s="86">
        <f t="shared" si="35"/>
        <v>0</v>
      </c>
      <c r="AA119" s="86">
        <f t="shared" si="35"/>
        <v>0</v>
      </c>
      <c r="AB119" s="86">
        <f t="shared" si="35"/>
        <v>0</v>
      </c>
      <c r="AC119" s="86">
        <f t="shared" si="35"/>
        <v>0</v>
      </c>
      <c r="AD119" s="86">
        <f t="shared" si="35"/>
        <v>0</v>
      </c>
      <c r="AE119" s="86">
        <f t="shared" si="35"/>
        <v>0</v>
      </c>
      <c r="AF119" s="86"/>
      <c r="AG119" s="86"/>
    </row>
    <row r="120" spans="1:28" ht="46.5" customHeight="1">
      <c r="A120" s="83"/>
      <c r="B120" s="83"/>
      <c r="C120" s="83">
        <v>2820</v>
      </c>
      <c r="D120" s="76" t="s">
        <v>178</v>
      </c>
      <c r="E120" s="59">
        <v>463000</v>
      </c>
      <c r="F120" s="59">
        <v>-30000</v>
      </c>
      <c r="G120" s="59">
        <f aca="true" t="shared" si="36" ref="G120:G141">E120+F120</f>
        <v>433000</v>
      </c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4"/>
      <c r="AB120" s="9"/>
    </row>
    <row r="121" spans="1:28" ht="16.5" customHeight="1">
      <c r="A121" s="83"/>
      <c r="B121" s="83"/>
      <c r="C121" s="83">
        <v>3020</v>
      </c>
      <c r="D121" s="76" t="s">
        <v>159</v>
      </c>
      <c r="E121" s="86">
        <v>115141</v>
      </c>
      <c r="F121" s="52"/>
      <c r="G121" s="52">
        <f t="shared" si="36"/>
        <v>115141</v>
      </c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4"/>
      <c r="AB121" s="9"/>
    </row>
    <row r="122" spans="1:28" ht="15" hidden="1">
      <c r="A122" s="83"/>
      <c r="B122" s="83"/>
      <c r="C122" s="83">
        <v>3260</v>
      </c>
      <c r="D122" s="76" t="s">
        <v>180</v>
      </c>
      <c r="E122" s="86">
        <v>0</v>
      </c>
      <c r="F122" s="52"/>
      <c r="G122" s="52">
        <f t="shared" si="36"/>
        <v>0</v>
      </c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4"/>
      <c r="AB122" s="9"/>
    </row>
    <row r="123" spans="1:28" ht="15">
      <c r="A123" s="83"/>
      <c r="B123" s="83"/>
      <c r="C123" s="83">
        <v>4010</v>
      </c>
      <c r="D123" s="76" t="s">
        <v>151</v>
      </c>
      <c r="E123" s="86">
        <v>1279082</v>
      </c>
      <c r="F123" s="52">
        <v>-143000</v>
      </c>
      <c r="G123" s="52">
        <f t="shared" si="36"/>
        <v>1136082</v>
      </c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4"/>
      <c r="AB123" s="9"/>
    </row>
    <row r="124" spans="1:28" ht="15">
      <c r="A124" s="83"/>
      <c r="B124" s="83"/>
      <c r="C124" s="83">
        <v>4040</v>
      </c>
      <c r="D124" s="76" t="s">
        <v>152</v>
      </c>
      <c r="E124" s="86">
        <v>101814</v>
      </c>
      <c r="F124" s="52"/>
      <c r="G124" s="52">
        <f t="shared" si="36"/>
        <v>101814</v>
      </c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4"/>
      <c r="AB124" s="9"/>
    </row>
    <row r="125" spans="1:28" ht="15">
      <c r="A125" s="83"/>
      <c r="B125" s="83"/>
      <c r="C125" s="83">
        <v>4110</v>
      </c>
      <c r="D125" s="76" t="s">
        <v>153</v>
      </c>
      <c r="E125" s="86">
        <v>268002</v>
      </c>
      <c r="F125" s="52">
        <v>-25800</v>
      </c>
      <c r="G125" s="52">
        <f t="shared" si="36"/>
        <v>242202</v>
      </c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4"/>
      <c r="AB125" s="9"/>
    </row>
    <row r="126" spans="1:28" ht="15">
      <c r="A126" s="83"/>
      <c r="B126" s="83"/>
      <c r="C126" s="83">
        <v>4120</v>
      </c>
      <c r="D126" s="76" t="s">
        <v>154</v>
      </c>
      <c r="E126" s="86">
        <v>36498</v>
      </c>
      <c r="F126" s="52">
        <v>-3300</v>
      </c>
      <c r="G126" s="52">
        <f t="shared" si="36"/>
        <v>33198</v>
      </c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4"/>
      <c r="AB126" s="9"/>
    </row>
    <row r="127" spans="1:28" ht="18" customHeight="1">
      <c r="A127" s="83"/>
      <c r="B127" s="83"/>
      <c r="C127" s="83">
        <v>4140</v>
      </c>
      <c r="D127" s="76" t="s">
        <v>181</v>
      </c>
      <c r="E127" s="86">
        <v>7448</v>
      </c>
      <c r="F127" s="52"/>
      <c r="G127" s="52">
        <f t="shared" si="36"/>
        <v>7448</v>
      </c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4"/>
      <c r="AB127" s="9"/>
    </row>
    <row r="128" spans="1:28" ht="15">
      <c r="A128" s="83"/>
      <c r="B128" s="83"/>
      <c r="C128" s="83">
        <v>4170</v>
      </c>
      <c r="D128" s="76" t="s">
        <v>160</v>
      </c>
      <c r="E128" s="91">
        <v>10150</v>
      </c>
      <c r="F128" s="52"/>
      <c r="G128" s="52">
        <f t="shared" si="36"/>
        <v>10150</v>
      </c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4"/>
      <c r="AB128" s="9"/>
    </row>
    <row r="129" spans="1:28" ht="15">
      <c r="A129" s="83"/>
      <c r="B129" s="83"/>
      <c r="C129" s="83">
        <v>4210</v>
      </c>
      <c r="D129" s="76" t="s">
        <v>138</v>
      </c>
      <c r="E129" s="86">
        <v>82454</v>
      </c>
      <c r="F129" s="52">
        <v>-45000</v>
      </c>
      <c r="G129" s="52">
        <f t="shared" si="36"/>
        <v>37454</v>
      </c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4"/>
      <c r="AB129" s="9"/>
    </row>
    <row r="130" spans="1:28" ht="14.25" customHeight="1">
      <c r="A130" s="83"/>
      <c r="B130" s="83"/>
      <c r="C130" s="83">
        <v>4240</v>
      </c>
      <c r="D130" s="76" t="s">
        <v>182</v>
      </c>
      <c r="E130" s="86">
        <v>9676</v>
      </c>
      <c r="F130" s="52"/>
      <c r="G130" s="52">
        <f t="shared" si="36"/>
        <v>9676</v>
      </c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4"/>
      <c r="AB130" s="9"/>
    </row>
    <row r="131" spans="1:28" ht="15">
      <c r="A131" s="83"/>
      <c r="B131" s="83"/>
      <c r="C131" s="83">
        <v>4260</v>
      </c>
      <c r="D131" s="76" t="s">
        <v>161</v>
      </c>
      <c r="E131" s="86">
        <v>68001</v>
      </c>
      <c r="F131" s="52"/>
      <c r="G131" s="52">
        <f t="shared" si="36"/>
        <v>68001</v>
      </c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4"/>
      <c r="AB131" s="9"/>
    </row>
    <row r="132" spans="1:28" ht="15">
      <c r="A132" s="83"/>
      <c r="B132" s="83"/>
      <c r="C132" s="83">
        <v>4270</v>
      </c>
      <c r="D132" s="76" t="s">
        <v>139</v>
      </c>
      <c r="E132" s="86">
        <v>261155</v>
      </c>
      <c r="F132" s="52">
        <v>-240000</v>
      </c>
      <c r="G132" s="52">
        <f t="shared" si="36"/>
        <v>21155</v>
      </c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4"/>
      <c r="AB132" s="9"/>
    </row>
    <row r="133" spans="1:28" ht="31.5" customHeight="1" hidden="1">
      <c r="A133" s="83"/>
      <c r="B133" s="83"/>
      <c r="C133" s="83">
        <v>4274</v>
      </c>
      <c r="D133" s="76" t="s">
        <v>183</v>
      </c>
      <c r="E133" s="86">
        <v>0</v>
      </c>
      <c r="F133" s="52"/>
      <c r="G133" s="52">
        <f t="shared" si="36"/>
        <v>0</v>
      </c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4"/>
      <c r="AB133" s="9"/>
    </row>
    <row r="134" spans="1:28" ht="15">
      <c r="A134" s="83"/>
      <c r="B134" s="83"/>
      <c r="C134" s="83">
        <v>4280</v>
      </c>
      <c r="D134" s="76" t="s">
        <v>162</v>
      </c>
      <c r="E134" s="86">
        <v>3373</v>
      </c>
      <c r="F134" s="52"/>
      <c r="G134" s="52">
        <f t="shared" si="36"/>
        <v>3373</v>
      </c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4"/>
      <c r="AB134" s="9"/>
    </row>
    <row r="135" spans="1:28" ht="15">
      <c r="A135" s="83"/>
      <c r="B135" s="83"/>
      <c r="C135" s="83">
        <v>4300</v>
      </c>
      <c r="D135" s="76" t="s">
        <v>140</v>
      </c>
      <c r="E135" s="86">
        <v>34778</v>
      </c>
      <c r="F135" s="52"/>
      <c r="G135" s="52">
        <f t="shared" si="36"/>
        <v>34778</v>
      </c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4"/>
      <c r="AB135" s="9"/>
    </row>
    <row r="136" spans="1:28" ht="15">
      <c r="A136" s="83"/>
      <c r="B136" s="83"/>
      <c r="C136" s="83">
        <v>4350</v>
      </c>
      <c r="D136" s="76" t="s">
        <v>163</v>
      </c>
      <c r="E136" s="86">
        <v>3034</v>
      </c>
      <c r="F136" s="52"/>
      <c r="G136" s="52">
        <f t="shared" si="36"/>
        <v>3034</v>
      </c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4"/>
      <c r="AB136" s="9"/>
    </row>
    <row r="137" spans="1:28" ht="15">
      <c r="A137" s="83"/>
      <c r="B137" s="83"/>
      <c r="C137" s="83">
        <v>4410</v>
      </c>
      <c r="D137" s="76" t="s">
        <v>155</v>
      </c>
      <c r="E137" s="86">
        <v>3790</v>
      </c>
      <c r="F137" s="52"/>
      <c r="G137" s="52">
        <f t="shared" si="36"/>
        <v>3790</v>
      </c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4"/>
      <c r="AB137" s="9"/>
    </row>
    <row r="138" spans="1:28" ht="15">
      <c r="A138" s="83"/>
      <c r="B138" s="83"/>
      <c r="C138" s="83">
        <v>4430</v>
      </c>
      <c r="D138" s="76" t="s">
        <v>146</v>
      </c>
      <c r="E138" s="86">
        <v>3545</v>
      </c>
      <c r="F138" s="52"/>
      <c r="G138" s="52">
        <f t="shared" si="36"/>
        <v>3545</v>
      </c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4"/>
      <c r="AB138" s="9"/>
    </row>
    <row r="139" spans="1:28" ht="15.75" customHeight="1">
      <c r="A139" s="83"/>
      <c r="B139" s="83"/>
      <c r="C139" s="83">
        <v>4440</v>
      </c>
      <c r="D139" s="76" t="s">
        <v>156</v>
      </c>
      <c r="E139" s="86">
        <v>82291</v>
      </c>
      <c r="F139" s="52"/>
      <c r="G139" s="52">
        <f t="shared" si="36"/>
        <v>82291</v>
      </c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4"/>
      <c r="AB139" s="9"/>
    </row>
    <row r="140" spans="1:28" ht="15">
      <c r="A140" s="83"/>
      <c r="B140" s="83"/>
      <c r="C140" s="83">
        <v>4810</v>
      </c>
      <c r="D140" s="76" t="s">
        <v>177</v>
      </c>
      <c r="E140" s="86">
        <v>6170</v>
      </c>
      <c r="F140" s="52"/>
      <c r="G140" s="52">
        <f t="shared" si="36"/>
        <v>6170</v>
      </c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4"/>
      <c r="AB140" s="9"/>
    </row>
    <row r="141" spans="1:28" ht="15">
      <c r="A141" s="83"/>
      <c r="B141" s="83"/>
      <c r="C141" s="83">
        <v>6050</v>
      </c>
      <c r="D141" s="76" t="s">
        <v>184</v>
      </c>
      <c r="E141" s="86">
        <v>617656</v>
      </c>
      <c r="F141" s="52">
        <v>-617656</v>
      </c>
      <c r="G141" s="52">
        <f t="shared" si="36"/>
        <v>0</v>
      </c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4"/>
      <c r="AB141" s="9"/>
    </row>
    <row r="142" spans="1:31" ht="15">
      <c r="A142" s="83"/>
      <c r="B142" s="83">
        <v>80104</v>
      </c>
      <c r="C142" s="83"/>
      <c r="D142" s="76" t="s">
        <v>111</v>
      </c>
      <c r="E142" s="86">
        <f>SUM(E143:E159)</f>
        <v>676904</v>
      </c>
      <c r="F142" s="86">
        <f aca="true" t="shared" si="37" ref="F142:AE142">SUM(F143:F159)</f>
        <v>15500</v>
      </c>
      <c r="G142" s="86">
        <f t="shared" si="37"/>
        <v>692404</v>
      </c>
      <c r="H142" s="86">
        <f t="shared" si="37"/>
        <v>0</v>
      </c>
      <c r="I142" s="86">
        <f t="shared" si="37"/>
        <v>0</v>
      </c>
      <c r="J142" s="86">
        <f t="shared" si="37"/>
        <v>0</v>
      </c>
      <c r="K142" s="86">
        <f t="shared" si="37"/>
        <v>0</v>
      </c>
      <c r="L142" s="86">
        <f t="shared" si="37"/>
        <v>0</v>
      </c>
      <c r="M142" s="86">
        <f t="shared" si="37"/>
        <v>0</v>
      </c>
      <c r="N142" s="86">
        <f t="shared" si="37"/>
        <v>0</v>
      </c>
      <c r="O142" s="86">
        <f t="shared" si="37"/>
        <v>0</v>
      </c>
      <c r="P142" s="86">
        <f t="shared" si="37"/>
        <v>0</v>
      </c>
      <c r="Q142" s="86">
        <f t="shared" si="37"/>
        <v>0</v>
      </c>
      <c r="R142" s="86">
        <f t="shared" si="37"/>
        <v>0</v>
      </c>
      <c r="S142" s="86">
        <f t="shared" si="37"/>
        <v>0</v>
      </c>
      <c r="T142" s="86">
        <f t="shared" si="37"/>
        <v>0</v>
      </c>
      <c r="U142" s="86">
        <f t="shared" si="37"/>
        <v>0</v>
      </c>
      <c r="V142" s="86">
        <f t="shared" si="37"/>
        <v>0</v>
      </c>
      <c r="W142" s="86">
        <f t="shared" si="37"/>
        <v>0</v>
      </c>
      <c r="X142" s="86">
        <f t="shared" si="37"/>
        <v>0</v>
      </c>
      <c r="Y142" s="86">
        <f t="shared" si="37"/>
        <v>0</v>
      </c>
      <c r="Z142" s="86">
        <f t="shared" si="37"/>
        <v>0</v>
      </c>
      <c r="AA142" s="86">
        <f t="shared" si="37"/>
        <v>0</v>
      </c>
      <c r="AB142" s="86">
        <f t="shared" si="37"/>
        <v>0</v>
      </c>
      <c r="AC142" s="86">
        <f t="shared" si="37"/>
        <v>0</v>
      </c>
      <c r="AD142" s="86">
        <f t="shared" si="37"/>
        <v>0</v>
      </c>
      <c r="AE142" s="86">
        <f t="shared" si="37"/>
        <v>0</v>
      </c>
    </row>
    <row r="143" spans="1:28" ht="30">
      <c r="A143" s="83"/>
      <c r="B143" s="83"/>
      <c r="C143" s="83">
        <v>2540</v>
      </c>
      <c r="D143" s="76" t="s">
        <v>239</v>
      </c>
      <c r="E143" s="59">
        <v>31407</v>
      </c>
      <c r="F143" s="59">
        <v>11000</v>
      </c>
      <c r="G143" s="59">
        <f aca="true" t="shared" si="38" ref="G143:G159">E143+F143</f>
        <v>42407</v>
      </c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4"/>
      <c r="AB143" s="9"/>
    </row>
    <row r="144" spans="1:28" ht="60">
      <c r="A144" s="83"/>
      <c r="B144" s="83"/>
      <c r="C144" s="83">
        <v>2310</v>
      </c>
      <c r="D144" s="76" t="s">
        <v>262</v>
      </c>
      <c r="E144" s="59"/>
      <c r="F144" s="59">
        <v>4500</v>
      </c>
      <c r="G144" s="59">
        <f t="shared" si="38"/>
        <v>4500</v>
      </c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4"/>
      <c r="AB144" s="9"/>
    </row>
    <row r="145" spans="1:28" ht="16.5" customHeight="1">
      <c r="A145" s="83"/>
      <c r="B145" s="83"/>
      <c r="C145" s="83">
        <v>3020</v>
      </c>
      <c r="D145" s="76" t="s">
        <v>159</v>
      </c>
      <c r="E145" s="93">
        <v>33878</v>
      </c>
      <c r="F145" s="52"/>
      <c r="G145" s="52">
        <f t="shared" si="38"/>
        <v>33878</v>
      </c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4"/>
      <c r="AB145" s="9"/>
    </row>
    <row r="146" spans="1:28" ht="15">
      <c r="A146" s="83"/>
      <c r="B146" s="83"/>
      <c r="C146" s="83">
        <v>4010</v>
      </c>
      <c r="D146" s="76" t="s">
        <v>151</v>
      </c>
      <c r="E146" s="93">
        <v>350900</v>
      </c>
      <c r="F146" s="52"/>
      <c r="G146" s="52">
        <f t="shared" si="38"/>
        <v>350900</v>
      </c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4"/>
      <c r="AB146" s="9"/>
    </row>
    <row r="147" spans="1:28" ht="15">
      <c r="A147" s="83"/>
      <c r="B147" s="83"/>
      <c r="C147" s="83">
        <v>4040</v>
      </c>
      <c r="D147" s="76" t="s">
        <v>152</v>
      </c>
      <c r="E147" s="93">
        <v>28710</v>
      </c>
      <c r="F147" s="52"/>
      <c r="G147" s="52">
        <f t="shared" si="38"/>
        <v>28710</v>
      </c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4"/>
      <c r="AB147" s="9"/>
    </row>
    <row r="148" spans="1:28" ht="15">
      <c r="A148" s="83"/>
      <c r="B148" s="83"/>
      <c r="C148" s="83">
        <v>4110</v>
      </c>
      <c r="D148" s="76" t="s">
        <v>153</v>
      </c>
      <c r="E148" s="93">
        <v>74058</v>
      </c>
      <c r="F148" s="52"/>
      <c r="G148" s="52">
        <f t="shared" si="38"/>
        <v>74058</v>
      </c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4"/>
      <c r="AB148" s="9"/>
    </row>
    <row r="149" spans="1:28" ht="15">
      <c r="A149" s="83"/>
      <c r="B149" s="83"/>
      <c r="C149" s="83">
        <v>4120</v>
      </c>
      <c r="D149" s="76" t="s">
        <v>154</v>
      </c>
      <c r="E149" s="93">
        <v>10080</v>
      </c>
      <c r="F149" s="52"/>
      <c r="G149" s="52">
        <f t="shared" si="38"/>
        <v>10080</v>
      </c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4"/>
      <c r="AB149" s="9"/>
    </row>
    <row r="150" spans="1:28" ht="15">
      <c r="A150" s="83"/>
      <c r="B150" s="83"/>
      <c r="C150" s="83">
        <v>4170</v>
      </c>
      <c r="D150" s="76" t="s">
        <v>160</v>
      </c>
      <c r="E150" s="93">
        <v>9135</v>
      </c>
      <c r="F150" s="52"/>
      <c r="G150" s="52">
        <f t="shared" si="38"/>
        <v>9135</v>
      </c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4"/>
      <c r="AB150" s="9"/>
    </row>
    <row r="151" spans="1:28" ht="15">
      <c r="A151" s="83"/>
      <c r="B151" s="83"/>
      <c r="C151" s="83">
        <v>4210</v>
      </c>
      <c r="D151" s="76" t="s">
        <v>138</v>
      </c>
      <c r="E151" s="93">
        <v>13766</v>
      </c>
      <c r="F151" s="52"/>
      <c r="G151" s="52">
        <f t="shared" si="38"/>
        <v>13766</v>
      </c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4"/>
      <c r="AB151" s="9"/>
    </row>
    <row r="152" spans="1:28" ht="15">
      <c r="A152" s="83"/>
      <c r="B152" s="83"/>
      <c r="C152" s="83">
        <v>4220</v>
      </c>
      <c r="D152" s="76" t="s">
        <v>185</v>
      </c>
      <c r="E152" s="86">
        <v>62800</v>
      </c>
      <c r="F152" s="52"/>
      <c r="G152" s="52">
        <f t="shared" si="38"/>
        <v>62800</v>
      </c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4"/>
      <c r="AB152" s="9"/>
    </row>
    <row r="153" spans="1:28" ht="15">
      <c r="A153" s="83"/>
      <c r="B153" s="83"/>
      <c r="C153" s="83">
        <v>4260</v>
      </c>
      <c r="D153" s="76" t="s">
        <v>161</v>
      </c>
      <c r="E153" s="86">
        <v>19010</v>
      </c>
      <c r="F153" s="52"/>
      <c r="G153" s="52">
        <f t="shared" si="38"/>
        <v>19010</v>
      </c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4"/>
      <c r="AB153" s="9"/>
    </row>
    <row r="154" spans="1:28" ht="15">
      <c r="A154" s="83"/>
      <c r="B154" s="83"/>
      <c r="C154" s="83">
        <v>4270</v>
      </c>
      <c r="D154" s="76" t="s">
        <v>139</v>
      </c>
      <c r="E154" s="86">
        <v>6378</v>
      </c>
      <c r="F154" s="52"/>
      <c r="G154" s="52">
        <f t="shared" si="38"/>
        <v>6378</v>
      </c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4"/>
      <c r="AB154" s="9"/>
    </row>
    <row r="155" spans="1:28" ht="15">
      <c r="A155" s="83"/>
      <c r="B155" s="83"/>
      <c r="C155" s="83">
        <v>4280</v>
      </c>
      <c r="D155" s="76" t="s">
        <v>162</v>
      </c>
      <c r="E155" s="86">
        <v>1144</v>
      </c>
      <c r="F155" s="52"/>
      <c r="G155" s="52">
        <f t="shared" si="38"/>
        <v>1144</v>
      </c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4"/>
      <c r="AB155" s="9"/>
    </row>
    <row r="156" spans="1:28" ht="15">
      <c r="A156" s="83"/>
      <c r="B156" s="83"/>
      <c r="C156" s="83">
        <v>4300</v>
      </c>
      <c r="D156" s="76" t="s">
        <v>140</v>
      </c>
      <c r="E156" s="86">
        <v>10000</v>
      </c>
      <c r="F156" s="52"/>
      <c r="G156" s="52">
        <f t="shared" si="38"/>
        <v>10000</v>
      </c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4"/>
      <c r="AB156" s="9"/>
    </row>
    <row r="157" spans="1:28" ht="15">
      <c r="A157" s="83"/>
      <c r="B157" s="83"/>
      <c r="C157" s="83">
        <v>4410</v>
      </c>
      <c r="D157" s="76" t="s">
        <v>155</v>
      </c>
      <c r="E157" s="86">
        <v>795</v>
      </c>
      <c r="F157" s="52"/>
      <c r="G157" s="52">
        <f t="shared" si="38"/>
        <v>795</v>
      </c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4"/>
      <c r="AB157" s="9"/>
    </row>
    <row r="158" spans="1:28" ht="15">
      <c r="A158" s="83"/>
      <c r="B158" s="83"/>
      <c r="C158" s="83">
        <v>4430</v>
      </c>
      <c r="D158" s="76" t="s">
        <v>146</v>
      </c>
      <c r="E158" s="86">
        <v>984</v>
      </c>
      <c r="F158" s="52"/>
      <c r="G158" s="52">
        <f t="shared" si="38"/>
        <v>984</v>
      </c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4"/>
      <c r="AB158" s="9"/>
    </row>
    <row r="159" spans="1:28" ht="15" customHeight="1">
      <c r="A159" s="83"/>
      <c r="B159" s="83"/>
      <c r="C159" s="83">
        <v>4440</v>
      </c>
      <c r="D159" s="76" t="s">
        <v>156</v>
      </c>
      <c r="E159" s="86">
        <v>23859</v>
      </c>
      <c r="F159" s="52"/>
      <c r="G159" s="52">
        <f t="shared" si="38"/>
        <v>23859</v>
      </c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4"/>
      <c r="AB159" s="9"/>
    </row>
    <row r="160" spans="1:31" ht="15" customHeight="1">
      <c r="A160" s="83"/>
      <c r="B160" s="83">
        <v>80105</v>
      </c>
      <c r="C160" s="83"/>
      <c r="D160" s="76" t="s">
        <v>261</v>
      </c>
      <c r="E160" s="86"/>
      <c r="F160" s="52">
        <f>F161</f>
        <v>12000</v>
      </c>
      <c r="G160" s="52">
        <f aca="true" t="shared" si="39" ref="G160:AE160">G161</f>
        <v>12000</v>
      </c>
      <c r="H160" s="52">
        <f t="shared" si="39"/>
        <v>0</v>
      </c>
      <c r="I160" s="52">
        <f t="shared" si="39"/>
        <v>0</v>
      </c>
      <c r="J160" s="52">
        <f t="shared" si="39"/>
        <v>0</v>
      </c>
      <c r="K160" s="52">
        <f t="shared" si="39"/>
        <v>0</v>
      </c>
      <c r="L160" s="52">
        <f t="shared" si="39"/>
        <v>0</v>
      </c>
      <c r="M160" s="52">
        <f t="shared" si="39"/>
        <v>0</v>
      </c>
      <c r="N160" s="52">
        <f t="shared" si="39"/>
        <v>0</v>
      </c>
      <c r="O160" s="52">
        <f t="shared" si="39"/>
        <v>0</v>
      </c>
      <c r="P160" s="52">
        <f t="shared" si="39"/>
        <v>0</v>
      </c>
      <c r="Q160" s="52">
        <f t="shared" si="39"/>
        <v>0</v>
      </c>
      <c r="R160" s="52">
        <f t="shared" si="39"/>
        <v>0</v>
      </c>
      <c r="S160" s="52">
        <f t="shared" si="39"/>
        <v>0</v>
      </c>
      <c r="T160" s="52">
        <f t="shared" si="39"/>
        <v>0</v>
      </c>
      <c r="U160" s="52">
        <f t="shared" si="39"/>
        <v>0</v>
      </c>
      <c r="V160" s="52">
        <f t="shared" si="39"/>
        <v>0</v>
      </c>
      <c r="W160" s="52">
        <f t="shared" si="39"/>
        <v>0</v>
      </c>
      <c r="X160" s="52">
        <f t="shared" si="39"/>
        <v>0</v>
      </c>
      <c r="Y160" s="52">
        <f t="shared" si="39"/>
        <v>0</v>
      </c>
      <c r="Z160" s="52">
        <f t="shared" si="39"/>
        <v>0</v>
      </c>
      <c r="AA160" s="52">
        <f t="shared" si="39"/>
        <v>0</v>
      </c>
      <c r="AB160" s="52">
        <f t="shared" si="39"/>
        <v>0</v>
      </c>
      <c r="AC160" s="52">
        <f t="shared" si="39"/>
        <v>0</v>
      </c>
      <c r="AD160" s="52">
        <f t="shared" si="39"/>
        <v>0</v>
      </c>
      <c r="AE160" s="52">
        <f t="shared" si="39"/>
        <v>0</v>
      </c>
    </row>
    <row r="161" spans="1:28" ht="45" customHeight="1">
      <c r="A161" s="83"/>
      <c r="B161" s="83"/>
      <c r="C161" s="83">
        <v>2310</v>
      </c>
      <c r="D161" s="76" t="s">
        <v>262</v>
      </c>
      <c r="E161" s="86"/>
      <c r="F161" s="52">
        <v>12000</v>
      </c>
      <c r="G161" s="52">
        <f>F161+E161</f>
        <v>12000</v>
      </c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4"/>
      <c r="AB161" s="9"/>
    </row>
    <row r="162" spans="1:31" ht="15">
      <c r="A162" s="83"/>
      <c r="B162" s="83">
        <v>80110</v>
      </c>
      <c r="C162" s="83"/>
      <c r="D162" s="76" t="s">
        <v>186</v>
      </c>
      <c r="E162" s="86">
        <f>SUM(E163:E178)</f>
        <v>1016486</v>
      </c>
      <c r="F162" s="86">
        <f aca="true" t="shared" si="40" ref="F162:AE162">SUM(F163:F178)</f>
        <v>-82400</v>
      </c>
      <c r="G162" s="86">
        <f t="shared" si="40"/>
        <v>934086</v>
      </c>
      <c r="H162" s="86">
        <f t="shared" si="40"/>
        <v>0</v>
      </c>
      <c r="I162" s="86">
        <f t="shared" si="40"/>
        <v>0</v>
      </c>
      <c r="J162" s="86">
        <f t="shared" si="40"/>
        <v>0</v>
      </c>
      <c r="K162" s="86">
        <f t="shared" si="40"/>
        <v>0</v>
      </c>
      <c r="L162" s="86">
        <f t="shared" si="40"/>
        <v>0</v>
      </c>
      <c r="M162" s="86">
        <f t="shared" si="40"/>
        <v>0</v>
      </c>
      <c r="N162" s="86">
        <f t="shared" si="40"/>
        <v>0</v>
      </c>
      <c r="O162" s="86">
        <f t="shared" si="40"/>
        <v>0</v>
      </c>
      <c r="P162" s="86">
        <f t="shared" si="40"/>
        <v>0</v>
      </c>
      <c r="Q162" s="86">
        <f t="shared" si="40"/>
        <v>0</v>
      </c>
      <c r="R162" s="86">
        <f t="shared" si="40"/>
        <v>0</v>
      </c>
      <c r="S162" s="86">
        <f t="shared" si="40"/>
        <v>0</v>
      </c>
      <c r="T162" s="86">
        <f t="shared" si="40"/>
        <v>0</v>
      </c>
      <c r="U162" s="86">
        <f t="shared" si="40"/>
        <v>0</v>
      </c>
      <c r="V162" s="86">
        <f t="shared" si="40"/>
        <v>0</v>
      </c>
      <c r="W162" s="86">
        <f t="shared" si="40"/>
        <v>0</v>
      </c>
      <c r="X162" s="86">
        <f t="shared" si="40"/>
        <v>0</v>
      </c>
      <c r="Y162" s="86">
        <f t="shared" si="40"/>
        <v>0</v>
      </c>
      <c r="Z162" s="86">
        <f t="shared" si="40"/>
        <v>0</v>
      </c>
      <c r="AA162" s="86">
        <f t="shared" si="40"/>
        <v>0</v>
      </c>
      <c r="AB162" s="86">
        <f t="shared" si="40"/>
        <v>0</v>
      </c>
      <c r="AC162" s="86">
        <f t="shared" si="40"/>
        <v>0</v>
      </c>
      <c r="AD162" s="86">
        <f t="shared" si="40"/>
        <v>0</v>
      </c>
      <c r="AE162" s="86">
        <f t="shared" si="40"/>
        <v>0</v>
      </c>
    </row>
    <row r="163" spans="1:28" ht="16.5" customHeight="1">
      <c r="A163" s="83"/>
      <c r="B163" s="83"/>
      <c r="C163" s="83">
        <v>3020</v>
      </c>
      <c r="D163" s="76" t="s">
        <v>159</v>
      </c>
      <c r="E163" s="86">
        <v>54559</v>
      </c>
      <c r="F163" s="52"/>
      <c r="G163" s="52">
        <f aca="true" t="shared" si="41" ref="G163:G178">E163+F163</f>
        <v>54559</v>
      </c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4"/>
      <c r="AB163" s="9"/>
    </row>
    <row r="164" spans="1:28" ht="15">
      <c r="A164" s="83"/>
      <c r="B164" s="83"/>
      <c r="C164" s="83">
        <v>4010</v>
      </c>
      <c r="D164" s="76" t="s">
        <v>151</v>
      </c>
      <c r="E164" s="86">
        <v>626527</v>
      </c>
      <c r="F164" s="52">
        <v>-68400</v>
      </c>
      <c r="G164" s="52">
        <f t="shared" si="41"/>
        <v>558127</v>
      </c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4"/>
      <c r="AB164" s="9"/>
    </row>
    <row r="165" spans="1:28" ht="15">
      <c r="A165" s="83"/>
      <c r="B165" s="83"/>
      <c r="C165" s="83">
        <v>4040</v>
      </c>
      <c r="D165" s="76" t="s">
        <v>152</v>
      </c>
      <c r="E165" s="86">
        <v>49829</v>
      </c>
      <c r="F165" s="52"/>
      <c r="G165" s="52">
        <f t="shared" si="41"/>
        <v>49829</v>
      </c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4"/>
      <c r="AB165" s="9"/>
    </row>
    <row r="166" spans="1:28" ht="15">
      <c r="A166" s="83"/>
      <c r="B166" s="83"/>
      <c r="C166" s="83">
        <v>4110</v>
      </c>
      <c r="D166" s="76" t="s">
        <v>153</v>
      </c>
      <c r="E166" s="86">
        <v>131010</v>
      </c>
      <c r="F166" s="52">
        <v>-12300</v>
      </c>
      <c r="G166" s="52">
        <f t="shared" si="41"/>
        <v>118710</v>
      </c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4"/>
      <c r="AB166" s="9"/>
    </row>
    <row r="167" spans="1:28" ht="15">
      <c r="A167" s="83"/>
      <c r="B167" s="83"/>
      <c r="C167" s="83">
        <v>4120</v>
      </c>
      <c r="D167" s="76" t="s">
        <v>154</v>
      </c>
      <c r="E167" s="86">
        <v>17838</v>
      </c>
      <c r="F167" s="52">
        <v>-1700</v>
      </c>
      <c r="G167" s="52">
        <f t="shared" si="41"/>
        <v>16138</v>
      </c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4"/>
      <c r="AB167" s="9"/>
    </row>
    <row r="168" spans="1:28" ht="17.25" customHeight="1">
      <c r="A168" s="83"/>
      <c r="B168" s="83"/>
      <c r="C168" s="83">
        <v>4140</v>
      </c>
      <c r="D168" s="76" t="s">
        <v>181</v>
      </c>
      <c r="E168" s="86">
        <v>3641</v>
      </c>
      <c r="F168" s="52"/>
      <c r="G168" s="52">
        <f t="shared" si="41"/>
        <v>3641</v>
      </c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4"/>
      <c r="AB168" s="9"/>
    </row>
    <row r="169" spans="1:28" ht="15">
      <c r="A169" s="83"/>
      <c r="B169" s="83"/>
      <c r="C169" s="83">
        <v>4210</v>
      </c>
      <c r="D169" s="76" t="s">
        <v>138</v>
      </c>
      <c r="E169" s="86">
        <v>22422</v>
      </c>
      <c r="F169" s="52"/>
      <c r="G169" s="52">
        <f t="shared" si="41"/>
        <v>22422</v>
      </c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4"/>
      <c r="AB169" s="9"/>
    </row>
    <row r="170" spans="1:28" ht="15.75" customHeight="1">
      <c r="A170" s="83"/>
      <c r="B170" s="83"/>
      <c r="C170" s="83">
        <v>4240</v>
      </c>
      <c r="D170" s="76" t="s">
        <v>182</v>
      </c>
      <c r="E170" s="86">
        <v>4096</v>
      </c>
      <c r="F170" s="52"/>
      <c r="G170" s="52">
        <f t="shared" si="41"/>
        <v>4096</v>
      </c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4"/>
      <c r="AB170" s="9"/>
    </row>
    <row r="171" spans="1:28" ht="15">
      <c r="A171" s="83"/>
      <c r="B171" s="83"/>
      <c r="C171" s="83">
        <v>4260</v>
      </c>
      <c r="D171" s="76" t="s">
        <v>161</v>
      </c>
      <c r="E171" s="86">
        <v>29636</v>
      </c>
      <c r="F171" s="52"/>
      <c r="G171" s="52">
        <f t="shared" si="41"/>
        <v>29636</v>
      </c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4"/>
      <c r="AB171" s="9"/>
    </row>
    <row r="172" spans="1:28" ht="15">
      <c r="A172" s="83"/>
      <c r="B172" s="83"/>
      <c r="C172" s="83">
        <v>4270</v>
      </c>
      <c r="D172" s="76" t="s">
        <v>139</v>
      </c>
      <c r="E172" s="86">
        <v>5792</v>
      </c>
      <c r="F172" s="52"/>
      <c r="G172" s="52">
        <f t="shared" si="41"/>
        <v>5792</v>
      </c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4"/>
      <c r="AB172" s="9"/>
    </row>
    <row r="173" spans="1:28" ht="15">
      <c r="A173" s="83"/>
      <c r="B173" s="83"/>
      <c r="C173" s="83">
        <v>4280</v>
      </c>
      <c r="D173" s="76" t="s">
        <v>162</v>
      </c>
      <c r="E173" s="86">
        <v>1405</v>
      </c>
      <c r="F173" s="52"/>
      <c r="G173" s="52">
        <f t="shared" si="41"/>
        <v>1405</v>
      </c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4"/>
      <c r="AB173" s="9"/>
    </row>
    <row r="174" spans="1:28" ht="15">
      <c r="A174" s="83"/>
      <c r="B174" s="83"/>
      <c r="C174" s="83">
        <v>4300</v>
      </c>
      <c r="D174" s="76" t="s">
        <v>140</v>
      </c>
      <c r="E174" s="86">
        <v>26204</v>
      </c>
      <c r="F174" s="52"/>
      <c r="G174" s="52">
        <f t="shared" si="41"/>
        <v>26204</v>
      </c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4"/>
      <c r="AB174" s="9"/>
    </row>
    <row r="175" spans="1:28" ht="15">
      <c r="A175" s="83"/>
      <c r="B175" s="83"/>
      <c r="C175" s="83">
        <v>4350</v>
      </c>
      <c r="D175" s="76" t="s">
        <v>163</v>
      </c>
      <c r="E175" s="86">
        <v>1319</v>
      </c>
      <c r="F175" s="52"/>
      <c r="G175" s="52">
        <f t="shared" si="41"/>
        <v>1319</v>
      </c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4"/>
      <c r="AB175" s="9"/>
    </row>
    <row r="176" spans="1:28" ht="15">
      <c r="A176" s="83"/>
      <c r="B176" s="83"/>
      <c r="C176" s="83">
        <v>4410</v>
      </c>
      <c r="D176" s="76" t="s">
        <v>155</v>
      </c>
      <c r="E176" s="86">
        <v>1826</v>
      </c>
      <c r="F176" s="52"/>
      <c r="G176" s="52">
        <f t="shared" si="41"/>
        <v>1826</v>
      </c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4"/>
      <c r="AB176" s="9"/>
    </row>
    <row r="177" spans="1:28" ht="15">
      <c r="A177" s="83"/>
      <c r="B177" s="83"/>
      <c r="C177" s="83">
        <v>4430</v>
      </c>
      <c r="D177" s="76" t="s">
        <v>146</v>
      </c>
      <c r="E177" s="86">
        <v>1128</v>
      </c>
      <c r="F177" s="52"/>
      <c r="G177" s="52">
        <f t="shared" si="41"/>
        <v>1128</v>
      </c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4"/>
      <c r="AB177" s="9"/>
    </row>
    <row r="178" spans="1:28" ht="15" customHeight="1">
      <c r="A178" s="83"/>
      <c r="B178" s="83"/>
      <c r="C178" s="83">
        <v>4440</v>
      </c>
      <c r="D178" s="76" t="s">
        <v>156</v>
      </c>
      <c r="E178" s="86">
        <v>39254</v>
      </c>
      <c r="F178" s="52"/>
      <c r="G178" s="52">
        <f t="shared" si="41"/>
        <v>39254</v>
      </c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4"/>
      <c r="AB178" s="9"/>
    </row>
    <row r="179" spans="1:31" ht="15">
      <c r="A179" s="83"/>
      <c r="B179" s="83">
        <v>80113</v>
      </c>
      <c r="C179" s="83"/>
      <c r="D179" s="76" t="s">
        <v>187</v>
      </c>
      <c r="E179" s="86">
        <f>SUM(E180:E181)</f>
        <v>316262</v>
      </c>
      <c r="F179" s="86">
        <f aca="true" t="shared" si="42" ref="F179:AE179">SUM(F180:F181)</f>
        <v>0</v>
      </c>
      <c r="G179" s="86">
        <f t="shared" si="42"/>
        <v>316262</v>
      </c>
      <c r="H179" s="86">
        <f t="shared" si="42"/>
        <v>0</v>
      </c>
      <c r="I179" s="86">
        <f t="shared" si="42"/>
        <v>0</v>
      </c>
      <c r="J179" s="86">
        <f t="shared" si="42"/>
        <v>0</v>
      </c>
      <c r="K179" s="86">
        <f t="shared" si="42"/>
        <v>0</v>
      </c>
      <c r="L179" s="86">
        <f t="shared" si="42"/>
        <v>0</v>
      </c>
      <c r="M179" s="86">
        <f t="shared" si="42"/>
        <v>0</v>
      </c>
      <c r="N179" s="86">
        <f t="shared" si="42"/>
        <v>0</v>
      </c>
      <c r="O179" s="86">
        <f t="shared" si="42"/>
        <v>0</v>
      </c>
      <c r="P179" s="86">
        <f t="shared" si="42"/>
        <v>0</v>
      </c>
      <c r="Q179" s="86">
        <f t="shared" si="42"/>
        <v>0</v>
      </c>
      <c r="R179" s="86">
        <f t="shared" si="42"/>
        <v>0</v>
      </c>
      <c r="S179" s="86">
        <f t="shared" si="42"/>
        <v>0</v>
      </c>
      <c r="T179" s="86">
        <f t="shared" si="42"/>
        <v>0</v>
      </c>
      <c r="U179" s="86">
        <f t="shared" si="42"/>
        <v>0</v>
      </c>
      <c r="V179" s="86">
        <f t="shared" si="42"/>
        <v>0</v>
      </c>
      <c r="W179" s="86">
        <f t="shared" si="42"/>
        <v>0</v>
      </c>
      <c r="X179" s="86">
        <f t="shared" si="42"/>
        <v>0</v>
      </c>
      <c r="Y179" s="86">
        <f t="shared" si="42"/>
        <v>0</v>
      </c>
      <c r="Z179" s="86">
        <f t="shared" si="42"/>
        <v>0</v>
      </c>
      <c r="AA179" s="86">
        <f t="shared" si="42"/>
        <v>0</v>
      </c>
      <c r="AB179" s="86">
        <f t="shared" si="42"/>
        <v>0</v>
      </c>
      <c r="AC179" s="86">
        <f t="shared" si="42"/>
        <v>0</v>
      </c>
      <c r="AD179" s="86">
        <f t="shared" si="42"/>
        <v>0</v>
      </c>
      <c r="AE179" s="86">
        <f t="shared" si="42"/>
        <v>0</v>
      </c>
    </row>
    <row r="180" spans="1:28" ht="15">
      <c r="A180" s="83"/>
      <c r="B180" s="83"/>
      <c r="C180" s="83">
        <v>4210</v>
      </c>
      <c r="D180" s="76" t="s">
        <v>138</v>
      </c>
      <c r="E180" s="86">
        <v>22000</v>
      </c>
      <c r="F180" s="52"/>
      <c r="G180" s="52">
        <f>E180+F180</f>
        <v>22000</v>
      </c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4"/>
      <c r="AB180" s="9"/>
    </row>
    <row r="181" spans="1:28" ht="15">
      <c r="A181" s="83"/>
      <c r="B181" s="83"/>
      <c r="C181" s="83">
        <v>4300</v>
      </c>
      <c r="D181" s="76" t="s">
        <v>140</v>
      </c>
      <c r="E181" s="86">
        <v>294262</v>
      </c>
      <c r="F181" s="52"/>
      <c r="G181" s="52">
        <f>E181+F181</f>
        <v>294262</v>
      </c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4"/>
      <c r="AB181" s="9"/>
    </row>
    <row r="182" spans="1:31" ht="15">
      <c r="A182" s="83"/>
      <c r="B182" s="83">
        <v>80146</v>
      </c>
      <c r="C182" s="83"/>
      <c r="D182" s="76" t="s">
        <v>188</v>
      </c>
      <c r="E182" s="86">
        <f>E183+E184</f>
        <v>20479</v>
      </c>
      <c r="F182" s="86">
        <f aca="true" t="shared" si="43" ref="F182:AE182">F183+F184</f>
        <v>0</v>
      </c>
      <c r="G182" s="86">
        <f t="shared" si="43"/>
        <v>20479</v>
      </c>
      <c r="H182" s="86">
        <f t="shared" si="43"/>
        <v>0</v>
      </c>
      <c r="I182" s="86">
        <f t="shared" si="43"/>
        <v>0</v>
      </c>
      <c r="J182" s="86">
        <f t="shared" si="43"/>
        <v>0</v>
      </c>
      <c r="K182" s="86">
        <f t="shared" si="43"/>
        <v>0</v>
      </c>
      <c r="L182" s="86">
        <f t="shared" si="43"/>
        <v>0</v>
      </c>
      <c r="M182" s="86">
        <f t="shared" si="43"/>
        <v>0</v>
      </c>
      <c r="N182" s="86">
        <f t="shared" si="43"/>
        <v>0</v>
      </c>
      <c r="O182" s="86">
        <f t="shared" si="43"/>
        <v>0</v>
      </c>
      <c r="P182" s="86">
        <f t="shared" si="43"/>
        <v>0</v>
      </c>
      <c r="Q182" s="86">
        <f t="shared" si="43"/>
        <v>0</v>
      </c>
      <c r="R182" s="86">
        <f t="shared" si="43"/>
        <v>0</v>
      </c>
      <c r="S182" s="86">
        <f t="shared" si="43"/>
        <v>0</v>
      </c>
      <c r="T182" s="86">
        <f t="shared" si="43"/>
        <v>0</v>
      </c>
      <c r="U182" s="86">
        <f t="shared" si="43"/>
        <v>0</v>
      </c>
      <c r="V182" s="86">
        <f t="shared" si="43"/>
        <v>0</v>
      </c>
      <c r="W182" s="86">
        <f t="shared" si="43"/>
        <v>0</v>
      </c>
      <c r="X182" s="86">
        <f t="shared" si="43"/>
        <v>0</v>
      </c>
      <c r="Y182" s="86">
        <f t="shared" si="43"/>
        <v>0</v>
      </c>
      <c r="Z182" s="86">
        <f t="shared" si="43"/>
        <v>0</v>
      </c>
      <c r="AA182" s="86">
        <f t="shared" si="43"/>
        <v>0</v>
      </c>
      <c r="AB182" s="86">
        <f t="shared" si="43"/>
        <v>0</v>
      </c>
      <c r="AC182" s="86">
        <f t="shared" si="43"/>
        <v>0</v>
      </c>
      <c r="AD182" s="86">
        <f t="shared" si="43"/>
        <v>0</v>
      </c>
      <c r="AE182" s="86">
        <f t="shared" si="43"/>
        <v>0</v>
      </c>
    </row>
    <row r="183" spans="1:28" ht="15">
      <c r="A183" s="83"/>
      <c r="B183" s="83"/>
      <c r="C183" s="83">
        <v>4300</v>
      </c>
      <c r="D183" s="76" t="s">
        <v>140</v>
      </c>
      <c r="E183" s="86">
        <v>19479</v>
      </c>
      <c r="F183" s="52"/>
      <c r="G183" s="52">
        <f>E183+F183</f>
        <v>19479</v>
      </c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4"/>
      <c r="AB183" s="9"/>
    </row>
    <row r="184" spans="1:28" ht="15">
      <c r="A184" s="83"/>
      <c r="B184" s="83"/>
      <c r="C184" s="83">
        <v>4410</v>
      </c>
      <c r="D184" s="76" t="s">
        <v>155</v>
      </c>
      <c r="E184" s="86">
        <v>1000</v>
      </c>
      <c r="F184" s="52"/>
      <c r="G184" s="52">
        <f>E184+F184</f>
        <v>1000</v>
      </c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4"/>
      <c r="AB184" s="9"/>
    </row>
    <row r="185" spans="1:31" ht="15">
      <c r="A185" s="83"/>
      <c r="B185" s="83">
        <v>80195</v>
      </c>
      <c r="C185" s="83"/>
      <c r="D185" s="76" t="s">
        <v>16</v>
      </c>
      <c r="E185" s="86">
        <f>SUM(E186:E195)</f>
        <v>119500</v>
      </c>
      <c r="F185" s="86">
        <f aca="true" t="shared" si="44" ref="F185:AE185">SUM(F186:F195)</f>
        <v>0</v>
      </c>
      <c r="G185" s="86">
        <f t="shared" si="44"/>
        <v>119500</v>
      </c>
      <c r="H185" s="86">
        <f t="shared" si="44"/>
        <v>0</v>
      </c>
      <c r="I185" s="86">
        <f t="shared" si="44"/>
        <v>0</v>
      </c>
      <c r="J185" s="86">
        <f t="shared" si="44"/>
        <v>0</v>
      </c>
      <c r="K185" s="86">
        <f t="shared" si="44"/>
        <v>0</v>
      </c>
      <c r="L185" s="86">
        <f t="shared" si="44"/>
        <v>0</v>
      </c>
      <c r="M185" s="86">
        <f t="shared" si="44"/>
        <v>0</v>
      </c>
      <c r="N185" s="86">
        <f t="shared" si="44"/>
        <v>0</v>
      </c>
      <c r="O185" s="86">
        <f t="shared" si="44"/>
        <v>0</v>
      </c>
      <c r="P185" s="86">
        <f t="shared" si="44"/>
        <v>0</v>
      </c>
      <c r="Q185" s="86">
        <f t="shared" si="44"/>
        <v>0</v>
      </c>
      <c r="R185" s="86">
        <f t="shared" si="44"/>
        <v>0</v>
      </c>
      <c r="S185" s="86">
        <f t="shared" si="44"/>
        <v>0</v>
      </c>
      <c r="T185" s="86">
        <f t="shared" si="44"/>
        <v>0</v>
      </c>
      <c r="U185" s="86">
        <f t="shared" si="44"/>
        <v>0</v>
      </c>
      <c r="V185" s="86">
        <f t="shared" si="44"/>
        <v>0</v>
      </c>
      <c r="W185" s="86">
        <f t="shared" si="44"/>
        <v>0</v>
      </c>
      <c r="X185" s="86">
        <f t="shared" si="44"/>
        <v>0</v>
      </c>
      <c r="Y185" s="86">
        <f t="shared" si="44"/>
        <v>0</v>
      </c>
      <c r="Z185" s="86">
        <f t="shared" si="44"/>
        <v>0</v>
      </c>
      <c r="AA185" s="86">
        <f t="shared" si="44"/>
        <v>0</v>
      </c>
      <c r="AB185" s="86">
        <f t="shared" si="44"/>
        <v>0</v>
      </c>
      <c r="AC185" s="86">
        <f t="shared" si="44"/>
        <v>0</v>
      </c>
      <c r="AD185" s="86">
        <f t="shared" si="44"/>
        <v>0</v>
      </c>
      <c r="AE185" s="86">
        <f t="shared" si="44"/>
        <v>0</v>
      </c>
    </row>
    <row r="186" spans="1:28" ht="16.5" customHeight="1">
      <c r="A186" s="83"/>
      <c r="B186" s="83"/>
      <c r="C186" s="83">
        <v>3020</v>
      </c>
      <c r="D186" s="76" t="s">
        <v>159</v>
      </c>
      <c r="E186" s="86">
        <v>210</v>
      </c>
      <c r="F186" s="52"/>
      <c r="G186" s="52">
        <f aca="true" t="shared" si="45" ref="G186:G195">E186+F186</f>
        <v>210</v>
      </c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4"/>
      <c r="AB186" s="9"/>
    </row>
    <row r="187" spans="1:28" ht="15">
      <c r="A187" s="83"/>
      <c r="B187" s="83"/>
      <c r="C187" s="83">
        <v>4010</v>
      </c>
      <c r="D187" s="76" t="s">
        <v>151</v>
      </c>
      <c r="E187" s="86">
        <v>64000</v>
      </c>
      <c r="F187" s="52"/>
      <c r="G187" s="52">
        <f t="shared" si="45"/>
        <v>64000</v>
      </c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4"/>
      <c r="AB187" s="9"/>
    </row>
    <row r="188" spans="1:28" ht="15">
      <c r="A188" s="83"/>
      <c r="B188" s="83"/>
      <c r="C188" s="83">
        <v>4040</v>
      </c>
      <c r="D188" s="76" t="s">
        <v>152</v>
      </c>
      <c r="E188" s="86">
        <v>5300</v>
      </c>
      <c r="F188" s="52"/>
      <c r="G188" s="52">
        <f t="shared" si="45"/>
        <v>5300</v>
      </c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4"/>
      <c r="AB188" s="9"/>
    </row>
    <row r="189" spans="1:28" ht="15">
      <c r="A189" s="83"/>
      <c r="B189" s="83"/>
      <c r="C189" s="83">
        <v>4110</v>
      </c>
      <c r="D189" s="76" t="s">
        <v>153</v>
      </c>
      <c r="E189" s="86">
        <v>11940</v>
      </c>
      <c r="F189" s="52"/>
      <c r="G189" s="52">
        <f t="shared" si="45"/>
        <v>11940</v>
      </c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4"/>
      <c r="AB189" s="9"/>
    </row>
    <row r="190" spans="1:28" ht="15">
      <c r="A190" s="83"/>
      <c r="B190" s="83"/>
      <c r="C190" s="83">
        <v>4120</v>
      </c>
      <c r="D190" s="76" t="s">
        <v>154</v>
      </c>
      <c r="E190" s="86">
        <v>1700</v>
      </c>
      <c r="F190" s="52"/>
      <c r="G190" s="52">
        <f t="shared" si="45"/>
        <v>1700</v>
      </c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4"/>
      <c r="AB190" s="9"/>
    </row>
    <row r="191" spans="1:28" ht="15">
      <c r="A191" s="83"/>
      <c r="B191" s="83"/>
      <c r="C191" s="83">
        <v>4170</v>
      </c>
      <c r="D191" s="76" t="s">
        <v>160</v>
      </c>
      <c r="E191" s="86">
        <v>800</v>
      </c>
      <c r="F191" s="52"/>
      <c r="G191" s="52">
        <f t="shared" si="45"/>
        <v>800</v>
      </c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4"/>
      <c r="AB191" s="9"/>
    </row>
    <row r="192" spans="1:28" ht="15">
      <c r="A192" s="83"/>
      <c r="B192" s="83"/>
      <c r="C192" s="83">
        <v>4210</v>
      </c>
      <c r="D192" s="76" t="s">
        <v>138</v>
      </c>
      <c r="E192" s="86">
        <v>4700</v>
      </c>
      <c r="F192" s="52"/>
      <c r="G192" s="52">
        <f t="shared" si="45"/>
        <v>4700</v>
      </c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4"/>
      <c r="AB192" s="9"/>
    </row>
    <row r="193" spans="1:28" ht="15">
      <c r="A193" s="83"/>
      <c r="B193" s="83"/>
      <c r="C193" s="83">
        <v>4300</v>
      </c>
      <c r="D193" s="76" t="s">
        <v>140</v>
      </c>
      <c r="E193" s="86">
        <v>1800</v>
      </c>
      <c r="F193" s="52"/>
      <c r="G193" s="52">
        <f t="shared" si="45"/>
        <v>1800</v>
      </c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4"/>
      <c r="AB193" s="9"/>
    </row>
    <row r="194" spans="1:28" ht="15">
      <c r="A194" s="83"/>
      <c r="B194" s="83"/>
      <c r="C194" s="83">
        <v>4410</v>
      </c>
      <c r="D194" s="76" t="s">
        <v>155</v>
      </c>
      <c r="E194" s="86">
        <v>700</v>
      </c>
      <c r="F194" s="52"/>
      <c r="G194" s="52">
        <f t="shared" si="45"/>
        <v>700</v>
      </c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4"/>
      <c r="AB194" s="9"/>
    </row>
    <row r="195" spans="1:28" ht="17.25" customHeight="1">
      <c r="A195" s="83"/>
      <c r="B195" s="83"/>
      <c r="C195" s="83">
        <v>4440</v>
      </c>
      <c r="D195" s="76" t="s">
        <v>156</v>
      </c>
      <c r="E195" s="86">
        <v>28350</v>
      </c>
      <c r="F195" s="52"/>
      <c r="G195" s="52">
        <f t="shared" si="45"/>
        <v>28350</v>
      </c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4"/>
      <c r="AB195" s="9"/>
    </row>
    <row r="196" spans="1:31" ht="14.25">
      <c r="A196" s="81">
        <v>851</v>
      </c>
      <c r="B196" s="81"/>
      <c r="C196" s="81"/>
      <c r="D196" s="77" t="s">
        <v>189</v>
      </c>
      <c r="E196" s="90">
        <f>E197+E203</f>
        <v>304200</v>
      </c>
      <c r="F196" s="90">
        <f aca="true" t="shared" si="46" ref="F196:AE196">F197+F203</f>
        <v>200000</v>
      </c>
      <c r="G196" s="90">
        <f t="shared" si="46"/>
        <v>504200</v>
      </c>
      <c r="H196" s="90">
        <f t="shared" si="46"/>
        <v>0</v>
      </c>
      <c r="I196" s="90">
        <f t="shared" si="46"/>
        <v>0</v>
      </c>
      <c r="J196" s="90">
        <f t="shared" si="46"/>
        <v>0</v>
      </c>
      <c r="K196" s="90">
        <f t="shared" si="46"/>
        <v>0</v>
      </c>
      <c r="L196" s="90">
        <f t="shared" si="46"/>
        <v>0</v>
      </c>
      <c r="M196" s="90">
        <f t="shared" si="46"/>
        <v>0</v>
      </c>
      <c r="N196" s="90">
        <f t="shared" si="46"/>
        <v>0</v>
      </c>
      <c r="O196" s="90">
        <f t="shared" si="46"/>
        <v>0</v>
      </c>
      <c r="P196" s="90">
        <f t="shared" si="46"/>
        <v>0</v>
      </c>
      <c r="Q196" s="90">
        <f t="shared" si="46"/>
        <v>0</v>
      </c>
      <c r="R196" s="90">
        <f t="shared" si="46"/>
        <v>0</v>
      </c>
      <c r="S196" s="90">
        <f t="shared" si="46"/>
        <v>0</v>
      </c>
      <c r="T196" s="90">
        <f t="shared" si="46"/>
        <v>0</v>
      </c>
      <c r="U196" s="90">
        <f t="shared" si="46"/>
        <v>0</v>
      </c>
      <c r="V196" s="90">
        <f t="shared" si="46"/>
        <v>0</v>
      </c>
      <c r="W196" s="90">
        <f t="shared" si="46"/>
        <v>0</v>
      </c>
      <c r="X196" s="90">
        <f t="shared" si="46"/>
        <v>0</v>
      </c>
      <c r="Y196" s="90">
        <f t="shared" si="46"/>
        <v>0</v>
      </c>
      <c r="Z196" s="90">
        <f t="shared" si="46"/>
        <v>0</v>
      </c>
      <c r="AA196" s="90">
        <f t="shared" si="46"/>
        <v>0</v>
      </c>
      <c r="AB196" s="90">
        <f t="shared" si="46"/>
        <v>0</v>
      </c>
      <c r="AC196" s="90">
        <f t="shared" si="46"/>
        <v>0</v>
      </c>
      <c r="AD196" s="90">
        <f t="shared" si="46"/>
        <v>0</v>
      </c>
      <c r="AE196" s="90">
        <f t="shared" si="46"/>
        <v>0</v>
      </c>
    </row>
    <row r="197" spans="1:31" ht="15">
      <c r="A197" s="83"/>
      <c r="B197" s="83">
        <v>85154</v>
      </c>
      <c r="C197" s="83"/>
      <c r="D197" s="76" t="s">
        <v>190</v>
      </c>
      <c r="E197" s="86">
        <f>SUM(E198:E202)</f>
        <v>84200</v>
      </c>
      <c r="F197" s="86">
        <f aca="true" t="shared" si="47" ref="F197:AE197">SUM(F198:F202)</f>
        <v>0</v>
      </c>
      <c r="G197" s="86">
        <f t="shared" si="47"/>
        <v>84200</v>
      </c>
      <c r="H197" s="86">
        <f t="shared" si="47"/>
        <v>0</v>
      </c>
      <c r="I197" s="86">
        <f t="shared" si="47"/>
        <v>0</v>
      </c>
      <c r="J197" s="86">
        <f t="shared" si="47"/>
        <v>0</v>
      </c>
      <c r="K197" s="86">
        <f t="shared" si="47"/>
        <v>0</v>
      </c>
      <c r="L197" s="86">
        <f t="shared" si="47"/>
        <v>0</v>
      </c>
      <c r="M197" s="86">
        <f t="shared" si="47"/>
        <v>0</v>
      </c>
      <c r="N197" s="86">
        <f t="shared" si="47"/>
        <v>0</v>
      </c>
      <c r="O197" s="86">
        <f t="shared" si="47"/>
        <v>0</v>
      </c>
      <c r="P197" s="86">
        <f t="shared" si="47"/>
        <v>0</v>
      </c>
      <c r="Q197" s="86">
        <f t="shared" si="47"/>
        <v>0</v>
      </c>
      <c r="R197" s="86">
        <f t="shared" si="47"/>
        <v>0</v>
      </c>
      <c r="S197" s="86">
        <f t="shared" si="47"/>
        <v>0</v>
      </c>
      <c r="T197" s="86">
        <f t="shared" si="47"/>
        <v>0</v>
      </c>
      <c r="U197" s="86">
        <f t="shared" si="47"/>
        <v>0</v>
      </c>
      <c r="V197" s="86">
        <f t="shared" si="47"/>
        <v>0</v>
      </c>
      <c r="W197" s="86">
        <f t="shared" si="47"/>
        <v>0</v>
      </c>
      <c r="X197" s="86">
        <f t="shared" si="47"/>
        <v>0</v>
      </c>
      <c r="Y197" s="86">
        <f t="shared" si="47"/>
        <v>0</v>
      </c>
      <c r="Z197" s="86">
        <f t="shared" si="47"/>
        <v>0</v>
      </c>
      <c r="AA197" s="86">
        <f t="shared" si="47"/>
        <v>0</v>
      </c>
      <c r="AB197" s="86">
        <f t="shared" si="47"/>
        <v>0</v>
      </c>
      <c r="AC197" s="86">
        <f t="shared" si="47"/>
        <v>0</v>
      </c>
      <c r="AD197" s="86">
        <f t="shared" si="47"/>
        <v>0</v>
      </c>
      <c r="AE197" s="86">
        <f t="shared" si="47"/>
        <v>0</v>
      </c>
    </row>
    <row r="198" spans="1:28" ht="15">
      <c r="A198" s="83"/>
      <c r="B198" s="83"/>
      <c r="C198" s="83">
        <v>4170</v>
      </c>
      <c r="D198" s="76" t="s">
        <v>160</v>
      </c>
      <c r="E198" s="86">
        <v>15400</v>
      </c>
      <c r="F198" s="52"/>
      <c r="G198" s="52">
        <f>E198+F198</f>
        <v>15400</v>
      </c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4"/>
      <c r="AB198" s="9"/>
    </row>
    <row r="199" spans="1:28" ht="57.75" customHeight="1">
      <c r="A199" s="83"/>
      <c r="B199" s="83"/>
      <c r="C199" s="83">
        <v>2830</v>
      </c>
      <c r="D199" s="76" t="s">
        <v>191</v>
      </c>
      <c r="E199" s="59">
        <v>2000</v>
      </c>
      <c r="F199" s="59"/>
      <c r="G199" s="59">
        <f>E199+F199</f>
        <v>2000</v>
      </c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4"/>
      <c r="AB199" s="9"/>
    </row>
    <row r="200" spans="1:28" ht="15">
      <c r="A200" s="83"/>
      <c r="B200" s="83"/>
      <c r="C200" s="83">
        <v>4210</v>
      </c>
      <c r="D200" s="76" t="s">
        <v>138</v>
      </c>
      <c r="E200" s="86">
        <v>20000</v>
      </c>
      <c r="F200" s="52"/>
      <c r="G200" s="52">
        <f>E200+F200</f>
        <v>20000</v>
      </c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4"/>
      <c r="AB200" s="9"/>
    </row>
    <row r="201" spans="1:28" ht="15">
      <c r="A201" s="83"/>
      <c r="B201" s="83"/>
      <c r="C201" s="83">
        <v>4300</v>
      </c>
      <c r="D201" s="76" t="s">
        <v>140</v>
      </c>
      <c r="E201" s="86">
        <v>45800</v>
      </c>
      <c r="F201" s="52"/>
      <c r="G201" s="52">
        <f>E201+F201</f>
        <v>45800</v>
      </c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4"/>
      <c r="AB201" s="9"/>
    </row>
    <row r="202" spans="1:28" ht="15">
      <c r="A202" s="83"/>
      <c r="B202" s="83"/>
      <c r="C202" s="83">
        <v>4410</v>
      </c>
      <c r="D202" s="76" t="s">
        <v>155</v>
      </c>
      <c r="E202" s="86">
        <v>1000</v>
      </c>
      <c r="F202" s="52"/>
      <c r="G202" s="52">
        <f>E202+F202</f>
        <v>1000</v>
      </c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4"/>
      <c r="AB202" s="9"/>
    </row>
    <row r="203" spans="1:34" ht="15">
      <c r="A203" s="83"/>
      <c r="B203" s="83">
        <v>85195</v>
      </c>
      <c r="C203" s="83"/>
      <c r="D203" s="76" t="s">
        <v>16</v>
      </c>
      <c r="E203" s="86">
        <f>SUM(E204:E206)</f>
        <v>220000</v>
      </c>
      <c r="F203" s="86">
        <f aca="true" t="shared" si="48" ref="F203:AH203">SUM(F204:F206)</f>
        <v>200000</v>
      </c>
      <c r="G203" s="86">
        <f t="shared" si="48"/>
        <v>420000</v>
      </c>
      <c r="H203" s="86">
        <f t="shared" si="48"/>
        <v>0</v>
      </c>
      <c r="I203" s="86">
        <f t="shared" si="48"/>
        <v>0</v>
      </c>
      <c r="J203" s="86">
        <f t="shared" si="48"/>
        <v>0</v>
      </c>
      <c r="K203" s="86">
        <f t="shared" si="48"/>
        <v>0</v>
      </c>
      <c r="L203" s="86">
        <f t="shared" si="48"/>
        <v>0</v>
      </c>
      <c r="M203" s="86">
        <f t="shared" si="48"/>
        <v>0</v>
      </c>
      <c r="N203" s="86">
        <f t="shared" si="48"/>
        <v>0</v>
      </c>
      <c r="O203" s="86">
        <f t="shared" si="48"/>
        <v>0</v>
      </c>
      <c r="P203" s="86">
        <f t="shared" si="48"/>
        <v>0</v>
      </c>
      <c r="Q203" s="86">
        <f t="shared" si="48"/>
        <v>0</v>
      </c>
      <c r="R203" s="86">
        <f t="shared" si="48"/>
        <v>0</v>
      </c>
      <c r="S203" s="86">
        <f t="shared" si="48"/>
        <v>0</v>
      </c>
      <c r="T203" s="86">
        <f t="shared" si="48"/>
        <v>0</v>
      </c>
      <c r="U203" s="86">
        <f t="shared" si="48"/>
        <v>0</v>
      </c>
      <c r="V203" s="86">
        <f t="shared" si="48"/>
        <v>0</v>
      </c>
      <c r="W203" s="86">
        <f t="shared" si="48"/>
        <v>0</v>
      </c>
      <c r="X203" s="86">
        <f t="shared" si="48"/>
        <v>0</v>
      </c>
      <c r="Y203" s="86">
        <f t="shared" si="48"/>
        <v>0</v>
      </c>
      <c r="Z203" s="86">
        <f t="shared" si="48"/>
        <v>0</v>
      </c>
      <c r="AA203" s="86">
        <f t="shared" si="48"/>
        <v>0</v>
      </c>
      <c r="AB203" s="86">
        <f t="shared" si="48"/>
        <v>0</v>
      </c>
      <c r="AC203" s="86">
        <f t="shared" si="48"/>
        <v>0</v>
      </c>
      <c r="AD203" s="86">
        <f t="shared" si="48"/>
        <v>0</v>
      </c>
      <c r="AE203" s="86">
        <f t="shared" si="48"/>
        <v>0</v>
      </c>
      <c r="AF203" s="86">
        <f t="shared" si="48"/>
        <v>0</v>
      </c>
      <c r="AG203" s="86">
        <f t="shared" si="48"/>
        <v>0</v>
      </c>
      <c r="AH203" s="86">
        <f t="shared" si="48"/>
        <v>0</v>
      </c>
    </row>
    <row r="204" spans="1:28" ht="15">
      <c r="A204" s="83"/>
      <c r="B204" s="83"/>
      <c r="C204" s="83">
        <v>4210</v>
      </c>
      <c r="D204" s="76" t="s">
        <v>138</v>
      </c>
      <c r="E204" s="86">
        <v>12000</v>
      </c>
      <c r="F204" s="52"/>
      <c r="G204" s="52">
        <f>E204+F204</f>
        <v>12000</v>
      </c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4"/>
      <c r="AB204" s="9"/>
    </row>
    <row r="205" spans="1:28" ht="15">
      <c r="A205" s="83"/>
      <c r="B205" s="83"/>
      <c r="C205" s="83">
        <v>4270</v>
      </c>
      <c r="D205" s="76" t="s">
        <v>192</v>
      </c>
      <c r="E205" s="86">
        <v>8000</v>
      </c>
      <c r="F205" s="52"/>
      <c r="G205" s="52">
        <f>E205+F205</f>
        <v>8000</v>
      </c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4"/>
      <c r="AB205" s="9"/>
    </row>
    <row r="206" spans="1:28" ht="15">
      <c r="A206" s="83"/>
      <c r="B206" s="83"/>
      <c r="C206" s="83">
        <v>6050</v>
      </c>
      <c r="D206" s="76" t="s">
        <v>141</v>
      </c>
      <c r="E206" s="86">
        <v>200000</v>
      </c>
      <c r="F206" s="52">
        <v>200000</v>
      </c>
      <c r="G206" s="52">
        <f>E206+F206</f>
        <v>400000</v>
      </c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4"/>
      <c r="AB206" s="9"/>
    </row>
    <row r="207" spans="1:34" ht="14.25">
      <c r="A207" s="81">
        <v>852</v>
      </c>
      <c r="B207" s="81"/>
      <c r="C207" s="81"/>
      <c r="D207" s="77" t="s">
        <v>112</v>
      </c>
      <c r="E207" s="90">
        <f>E210+E218+E220+E222+E225+E244+E247</f>
        <v>1769995</v>
      </c>
      <c r="F207" s="90">
        <f>F210+F218+F220+F222+F225+F244+F247+F208</f>
        <v>-196054</v>
      </c>
      <c r="G207" s="90">
        <f aca="true" t="shared" si="49" ref="G207:AH207">G210+G218+G220+G222+G225+G244+G247+G208</f>
        <v>1573941</v>
      </c>
      <c r="H207" s="90">
        <f t="shared" si="49"/>
        <v>0</v>
      </c>
      <c r="I207" s="90">
        <f t="shared" si="49"/>
        <v>0</v>
      </c>
      <c r="J207" s="90">
        <f t="shared" si="49"/>
        <v>0</v>
      </c>
      <c r="K207" s="90">
        <f t="shared" si="49"/>
        <v>0</v>
      </c>
      <c r="L207" s="90">
        <f t="shared" si="49"/>
        <v>0</v>
      </c>
      <c r="M207" s="90">
        <f t="shared" si="49"/>
        <v>0</v>
      </c>
      <c r="N207" s="90">
        <f t="shared" si="49"/>
        <v>0</v>
      </c>
      <c r="O207" s="90">
        <f t="shared" si="49"/>
        <v>0</v>
      </c>
      <c r="P207" s="90">
        <f t="shared" si="49"/>
        <v>0</v>
      </c>
      <c r="Q207" s="90">
        <f t="shared" si="49"/>
        <v>0</v>
      </c>
      <c r="R207" s="90">
        <f t="shared" si="49"/>
        <v>0</v>
      </c>
      <c r="S207" s="90">
        <f t="shared" si="49"/>
        <v>0</v>
      </c>
      <c r="T207" s="90">
        <f t="shared" si="49"/>
        <v>0</v>
      </c>
      <c r="U207" s="90">
        <f t="shared" si="49"/>
        <v>0</v>
      </c>
      <c r="V207" s="90">
        <f t="shared" si="49"/>
        <v>0</v>
      </c>
      <c r="W207" s="90">
        <f t="shared" si="49"/>
        <v>0</v>
      </c>
      <c r="X207" s="90">
        <f t="shared" si="49"/>
        <v>0</v>
      </c>
      <c r="Y207" s="90">
        <f t="shared" si="49"/>
        <v>0</v>
      </c>
      <c r="Z207" s="90">
        <f t="shared" si="49"/>
        <v>0</v>
      </c>
      <c r="AA207" s="90">
        <f t="shared" si="49"/>
        <v>0</v>
      </c>
      <c r="AB207" s="90">
        <f t="shared" si="49"/>
        <v>0</v>
      </c>
      <c r="AC207" s="90">
        <f t="shared" si="49"/>
        <v>0</v>
      </c>
      <c r="AD207" s="90">
        <f t="shared" si="49"/>
        <v>0</v>
      </c>
      <c r="AE207" s="90">
        <f t="shared" si="49"/>
        <v>0</v>
      </c>
      <c r="AF207" s="90">
        <f t="shared" si="49"/>
        <v>0</v>
      </c>
      <c r="AG207" s="90">
        <f t="shared" si="49"/>
        <v>0</v>
      </c>
      <c r="AH207" s="90">
        <f t="shared" si="49"/>
        <v>0</v>
      </c>
    </row>
    <row r="208" spans="1:34" ht="15">
      <c r="A208" s="81"/>
      <c r="B208" s="83">
        <v>85202</v>
      </c>
      <c r="C208" s="81"/>
      <c r="D208" s="76" t="s">
        <v>267</v>
      </c>
      <c r="E208" s="90"/>
      <c r="F208" s="86">
        <f>F209</f>
        <v>9600</v>
      </c>
      <c r="G208" s="86">
        <f>G209</f>
        <v>9600</v>
      </c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</row>
    <row r="209" spans="1:34" ht="15">
      <c r="A209" s="81"/>
      <c r="B209" s="81"/>
      <c r="C209" s="83">
        <v>3110</v>
      </c>
      <c r="D209" s="76" t="s">
        <v>194</v>
      </c>
      <c r="E209" s="90"/>
      <c r="F209" s="86">
        <v>9600</v>
      </c>
      <c r="G209" s="86">
        <f>E209+F209</f>
        <v>9600</v>
      </c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</row>
    <row r="210" spans="1:34" ht="32.25" customHeight="1">
      <c r="A210" s="83"/>
      <c r="B210" s="83">
        <v>85212</v>
      </c>
      <c r="C210" s="83"/>
      <c r="D210" s="76" t="s">
        <v>193</v>
      </c>
      <c r="E210" s="86">
        <f aca="true" t="shared" si="50" ref="E210:AH210">SUM(E211:E217)</f>
        <v>1177000</v>
      </c>
      <c r="F210" s="86">
        <f t="shared" si="50"/>
        <v>-223500</v>
      </c>
      <c r="G210" s="86">
        <f t="shared" si="50"/>
        <v>953500</v>
      </c>
      <c r="H210" s="86">
        <f t="shared" si="50"/>
        <v>0</v>
      </c>
      <c r="I210" s="86">
        <f t="shared" si="50"/>
        <v>0</v>
      </c>
      <c r="J210" s="86">
        <f t="shared" si="50"/>
        <v>0</v>
      </c>
      <c r="K210" s="86">
        <f t="shared" si="50"/>
        <v>0</v>
      </c>
      <c r="L210" s="86">
        <f t="shared" si="50"/>
        <v>0</v>
      </c>
      <c r="M210" s="86">
        <f t="shared" si="50"/>
        <v>0</v>
      </c>
      <c r="N210" s="86">
        <f t="shared" si="50"/>
        <v>0</v>
      </c>
      <c r="O210" s="86">
        <f t="shared" si="50"/>
        <v>0</v>
      </c>
      <c r="P210" s="86">
        <f t="shared" si="50"/>
        <v>0</v>
      </c>
      <c r="Q210" s="86">
        <f t="shared" si="50"/>
        <v>0</v>
      </c>
      <c r="R210" s="86">
        <f t="shared" si="50"/>
        <v>0</v>
      </c>
      <c r="S210" s="86">
        <f t="shared" si="50"/>
        <v>0</v>
      </c>
      <c r="T210" s="86">
        <f t="shared" si="50"/>
        <v>0</v>
      </c>
      <c r="U210" s="86">
        <f t="shared" si="50"/>
        <v>0</v>
      </c>
      <c r="V210" s="86">
        <f t="shared" si="50"/>
        <v>0</v>
      </c>
      <c r="W210" s="86">
        <f t="shared" si="50"/>
        <v>0</v>
      </c>
      <c r="X210" s="86">
        <f t="shared" si="50"/>
        <v>0</v>
      </c>
      <c r="Y210" s="86">
        <f t="shared" si="50"/>
        <v>0</v>
      </c>
      <c r="Z210" s="86">
        <f t="shared" si="50"/>
        <v>0</v>
      </c>
      <c r="AA210" s="86">
        <f t="shared" si="50"/>
        <v>0</v>
      </c>
      <c r="AB210" s="86">
        <f t="shared" si="50"/>
        <v>0</v>
      </c>
      <c r="AC210" s="86">
        <f t="shared" si="50"/>
        <v>0</v>
      </c>
      <c r="AD210" s="86">
        <f t="shared" si="50"/>
        <v>0</v>
      </c>
      <c r="AE210" s="86">
        <f t="shared" si="50"/>
        <v>0</v>
      </c>
      <c r="AF210" s="86">
        <f t="shared" si="50"/>
        <v>0</v>
      </c>
      <c r="AG210" s="86">
        <f t="shared" si="50"/>
        <v>0</v>
      </c>
      <c r="AH210" s="86">
        <f t="shared" si="50"/>
        <v>0</v>
      </c>
    </row>
    <row r="211" spans="1:28" ht="15">
      <c r="A211" s="83"/>
      <c r="B211" s="83"/>
      <c r="C211" s="83">
        <v>3110</v>
      </c>
      <c r="D211" s="76" t="s">
        <v>194</v>
      </c>
      <c r="E211" s="86">
        <v>1128690</v>
      </c>
      <c r="F211" s="52">
        <v>-216795</v>
      </c>
      <c r="G211" s="52">
        <f aca="true" t="shared" si="51" ref="G211:G217">E211+F211</f>
        <v>911895</v>
      </c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4"/>
      <c r="AB211" s="9"/>
    </row>
    <row r="212" spans="1:28" ht="15">
      <c r="A212" s="83"/>
      <c r="B212" s="83"/>
      <c r="C212" s="83">
        <v>4010</v>
      </c>
      <c r="D212" s="76" t="s">
        <v>151</v>
      </c>
      <c r="E212" s="86">
        <v>21366</v>
      </c>
      <c r="F212" s="52">
        <v>-4057</v>
      </c>
      <c r="G212" s="52">
        <f t="shared" si="51"/>
        <v>17309</v>
      </c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4"/>
      <c r="AB212" s="9"/>
    </row>
    <row r="213" spans="1:28" ht="15">
      <c r="A213" s="83"/>
      <c r="B213" s="83"/>
      <c r="C213" s="83">
        <v>4110</v>
      </c>
      <c r="D213" s="76" t="s">
        <v>153</v>
      </c>
      <c r="E213" s="86">
        <v>16886</v>
      </c>
      <c r="F213" s="52">
        <v>-738</v>
      </c>
      <c r="G213" s="52">
        <f t="shared" si="51"/>
        <v>16148</v>
      </c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4"/>
      <c r="AB213" s="9"/>
    </row>
    <row r="214" spans="1:28" ht="15">
      <c r="A214" s="83"/>
      <c r="B214" s="83"/>
      <c r="C214" s="83">
        <v>4120</v>
      </c>
      <c r="D214" s="76" t="s">
        <v>154</v>
      </c>
      <c r="E214" s="86">
        <v>524</v>
      </c>
      <c r="F214" s="52">
        <v>-99</v>
      </c>
      <c r="G214" s="52">
        <f t="shared" si="51"/>
        <v>425</v>
      </c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4"/>
      <c r="AB214" s="9"/>
    </row>
    <row r="215" spans="1:28" ht="15">
      <c r="A215" s="83"/>
      <c r="B215" s="83"/>
      <c r="C215" s="83">
        <v>4210</v>
      </c>
      <c r="D215" s="76" t="s">
        <v>138</v>
      </c>
      <c r="E215" s="86">
        <v>3234</v>
      </c>
      <c r="F215" s="52">
        <v>-614</v>
      </c>
      <c r="G215" s="52">
        <f t="shared" si="51"/>
        <v>2620</v>
      </c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4"/>
      <c r="AB215" s="9"/>
    </row>
    <row r="216" spans="1:28" ht="15">
      <c r="A216" s="83"/>
      <c r="B216" s="83"/>
      <c r="C216" s="83">
        <v>4260</v>
      </c>
      <c r="D216" s="76" t="s">
        <v>161</v>
      </c>
      <c r="E216" s="86">
        <v>300</v>
      </c>
      <c r="F216" s="52"/>
      <c r="G216" s="52">
        <f t="shared" si="51"/>
        <v>300</v>
      </c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4"/>
      <c r="AB216" s="9"/>
    </row>
    <row r="217" spans="1:28" ht="15">
      <c r="A217" s="83"/>
      <c r="B217" s="83"/>
      <c r="C217" s="83">
        <v>4300</v>
      </c>
      <c r="D217" s="76" t="s">
        <v>140</v>
      </c>
      <c r="E217" s="86">
        <v>6000</v>
      </c>
      <c r="F217" s="52">
        <v>-1197</v>
      </c>
      <c r="G217" s="52">
        <f t="shared" si="51"/>
        <v>4803</v>
      </c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4"/>
      <c r="AB217" s="9"/>
    </row>
    <row r="218" spans="1:34" ht="46.5" customHeight="1">
      <c r="A218" s="83"/>
      <c r="B218" s="83">
        <v>85213</v>
      </c>
      <c r="C218" s="83"/>
      <c r="D218" s="76" t="s">
        <v>114</v>
      </c>
      <c r="E218" s="86">
        <f>E219</f>
        <v>7400</v>
      </c>
      <c r="F218" s="86">
        <f>F219</f>
        <v>0</v>
      </c>
      <c r="G218" s="86">
        <f>G219</f>
        <v>7400</v>
      </c>
      <c r="H218" s="86">
        <f aca="true" t="shared" si="52" ref="H218:AH218">H219</f>
        <v>0</v>
      </c>
      <c r="I218" s="86">
        <f t="shared" si="52"/>
        <v>0</v>
      </c>
      <c r="J218" s="86">
        <f t="shared" si="52"/>
        <v>0</v>
      </c>
      <c r="K218" s="86">
        <f t="shared" si="52"/>
        <v>0</v>
      </c>
      <c r="L218" s="86">
        <f t="shared" si="52"/>
        <v>0</v>
      </c>
      <c r="M218" s="86">
        <f t="shared" si="52"/>
        <v>0</v>
      </c>
      <c r="N218" s="86">
        <f t="shared" si="52"/>
        <v>0</v>
      </c>
      <c r="O218" s="86">
        <f t="shared" si="52"/>
        <v>0</v>
      </c>
      <c r="P218" s="86">
        <f t="shared" si="52"/>
        <v>0</v>
      </c>
      <c r="Q218" s="86">
        <f t="shared" si="52"/>
        <v>0</v>
      </c>
      <c r="R218" s="86">
        <f t="shared" si="52"/>
        <v>0</v>
      </c>
      <c r="S218" s="86">
        <f t="shared" si="52"/>
        <v>0</v>
      </c>
      <c r="T218" s="86">
        <f t="shared" si="52"/>
        <v>0</v>
      </c>
      <c r="U218" s="86">
        <f t="shared" si="52"/>
        <v>0</v>
      </c>
      <c r="V218" s="86">
        <f t="shared" si="52"/>
        <v>0</v>
      </c>
      <c r="W218" s="86">
        <f t="shared" si="52"/>
        <v>0</v>
      </c>
      <c r="X218" s="86">
        <f t="shared" si="52"/>
        <v>0</v>
      </c>
      <c r="Y218" s="86">
        <f t="shared" si="52"/>
        <v>0</v>
      </c>
      <c r="Z218" s="86">
        <f t="shared" si="52"/>
        <v>0</v>
      </c>
      <c r="AA218" s="86">
        <f t="shared" si="52"/>
        <v>0</v>
      </c>
      <c r="AB218" s="86">
        <f t="shared" si="52"/>
        <v>0</v>
      </c>
      <c r="AC218" s="86">
        <f t="shared" si="52"/>
        <v>0</v>
      </c>
      <c r="AD218" s="86">
        <f t="shared" si="52"/>
        <v>0</v>
      </c>
      <c r="AE218" s="86">
        <f t="shared" si="52"/>
        <v>0</v>
      </c>
      <c r="AF218" s="86">
        <f t="shared" si="52"/>
        <v>0</v>
      </c>
      <c r="AG218" s="86">
        <f t="shared" si="52"/>
        <v>0</v>
      </c>
      <c r="AH218" s="86">
        <f t="shared" si="52"/>
        <v>0</v>
      </c>
    </row>
    <row r="219" spans="1:34" ht="17.25" customHeight="1">
      <c r="A219" s="83"/>
      <c r="B219" s="83"/>
      <c r="C219" s="83">
        <v>4130</v>
      </c>
      <c r="D219" s="76" t="s">
        <v>195</v>
      </c>
      <c r="E219" s="86">
        <v>7400</v>
      </c>
      <c r="F219" s="52"/>
      <c r="G219" s="52">
        <f>E219+F219</f>
        <v>7400</v>
      </c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  <c r="AF219" s="127"/>
      <c r="AG219" s="127"/>
      <c r="AH219" s="127"/>
    </row>
    <row r="220" spans="1:34" ht="30">
      <c r="A220" s="83"/>
      <c r="B220" s="83">
        <v>85214</v>
      </c>
      <c r="C220" s="83"/>
      <c r="D220" s="32" t="s">
        <v>237</v>
      </c>
      <c r="E220" s="86">
        <f>E221</f>
        <v>184100</v>
      </c>
      <c r="F220" s="86">
        <f aca="true" t="shared" si="53" ref="F220:AH220">F221</f>
        <v>-9600</v>
      </c>
      <c r="G220" s="86">
        <f t="shared" si="53"/>
        <v>174500</v>
      </c>
      <c r="H220" s="86">
        <f t="shared" si="53"/>
        <v>0</v>
      </c>
      <c r="I220" s="86">
        <f t="shared" si="53"/>
        <v>0</v>
      </c>
      <c r="J220" s="86">
        <f t="shared" si="53"/>
        <v>0</v>
      </c>
      <c r="K220" s="86">
        <f t="shared" si="53"/>
        <v>0</v>
      </c>
      <c r="L220" s="86">
        <f t="shared" si="53"/>
        <v>0</v>
      </c>
      <c r="M220" s="86">
        <f t="shared" si="53"/>
        <v>0</v>
      </c>
      <c r="N220" s="86">
        <f t="shared" si="53"/>
        <v>0</v>
      </c>
      <c r="O220" s="86">
        <f t="shared" si="53"/>
        <v>0</v>
      </c>
      <c r="P220" s="86">
        <f t="shared" si="53"/>
        <v>0</v>
      </c>
      <c r="Q220" s="86">
        <f t="shared" si="53"/>
        <v>0</v>
      </c>
      <c r="R220" s="86">
        <f t="shared" si="53"/>
        <v>0</v>
      </c>
      <c r="S220" s="86">
        <f t="shared" si="53"/>
        <v>0</v>
      </c>
      <c r="T220" s="86">
        <f t="shared" si="53"/>
        <v>0</v>
      </c>
      <c r="U220" s="86">
        <f t="shared" si="53"/>
        <v>0</v>
      </c>
      <c r="V220" s="86">
        <f t="shared" si="53"/>
        <v>0</v>
      </c>
      <c r="W220" s="86">
        <f t="shared" si="53"/>
        <v>0</v>
      </c>
      <c r="X220" s="86">
        <f t="shared" si="53"/>
        <v>0</v>
      </c>
      <c r="Y220" s="86">
        <f t="shared" si="53"/>
        <v>0</v>
      </c>
      <c r="Z220" s="86">
        <f t="shared" si="53"/>
        <v>0</v>
      </c>
      <c r="AA220" s="86">
        <f t="shared" si="53"/>
        <v>0</v>
      </c>
      <c r="AB220" s="86">
        <f t="shared" si="53"/>
        <v>0</v>
      </c>
      <c r="AC220" s="86">
        <f t="shared" si="53"/>
        <v>0</v>
      </c>
      <c r="AD220" s="86">
        <f t="shared" si="53"/>
        <v>0</v>
      </c>
      <c r="AE220" s="86">
        <f t="shared" si="53"/>
        <v>0</v>
      </c>
      <c r="AF220" s="86">
        <f t="shared" si="53"/>
        <v>0</v>
      </c>
      <c r="AG220" s="86">
        <f t="shared" si="53"/>
        <v>0</v>
      </c>
      <c r="AH220" s="86">
        <f t="shared" si="53"/>
        <v>0</v>
      </c>
    </row>
    <row r="221" spans="1:28" ht="15">
      <c r="A221" s="83"/>
      <c r="B221" s="83"/>
      <c r="C221" s="83">
        <v>3110</v>
      </c>
      <c r="D221" s="76" t="s">
        <v>194</v>
      </c>
      <c r="E221" s="86">
        <v>184100</v>
      </c>
      <c r="F221" s="52">
        <v>-9600</v>
      </c>
      <c r="G221" s="52">
        <f>E221+F221</f>
        <v>174500</v>
      </c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4"/>
      <c r="AB221" s="9"/>
    </row>
    <row r="222" spans="1:34" ht="15">
      <c r="A222" s="83"/>
      <c r="B222" s="83">
        <v>85215</v>
      </c>
      <c r="C222" s="83"/>
      <c r="D222" s="76" t="s">
        <v>196</v>
      </c>
      <c r="E222" s="86">
        <f>SUM(E223:E224)</f>
        <v>108350</v>
      </c>
      <c r="F222" s="86">
        <f aca="true" t="shared" si="54" ref="F222:AH222">SUM(F223:F224)</f>
        <v>0</v>
      </c>
      <c r="G222" s="86">
        <f t="shared" si="54"/>
        <v>108350</v>
      </c>
      <c r="H222" s="86">
        <f t="shared" si="54"/>
        <v>0</v>
      </c>
      <c r="I222" s="86">
        <f t="shared" si="54"/>
        <v>0</v>
      </c>
      <c r="J222" s="86">
        <f t="shared" si="54"/>
        <v>0</v>
      </c>
      <c r="K222" s="86">
        <f t="shared" si="54"/>
        <v>0</v>
      </c>
      <c r="L222" s="86">
        <f t="shared" si="54"/>
        <v>0</v>
      </c>
      <c r="M222" s="86">
        <f t="shared" si="54"/>
        <v>0</v>
      </c>
      <c r="N222" s="86">
        <f t="shared" si="54"/>
        <v>0</v>
      </c>
      <c r="O222" s="86">
        <f t="shared" si="54"/>
        <v>0</v>
      </c>
      <c r="P222" s="86">
        <f t="shared" si="54"/>
        <v>0</v>
      </c>
      <c r="Q222" s="86">
        <f t="shared" si="54"/>
        <v>0</v>
      </c>
      <c r="R222" s="86">
        <f t="shared" si="54"/>
        <v>0</v>
      </c>
      <c r="S222" s="86">
        <f t="shared" si="54"/>
        <v>0</v>
      </c>
      <c r="T222" s="86">
        <f t="shared" si="54"/>
        <v>0</v>
      </c>
      <c r="U222" s="86">
        <f t="shared" si="54"/>
        <v>0</v>
      </c>
      <c r="V222" s="86">
        <f t="shared" si="54"/>
        <v>0</v>
      </c>
      <c r="W222" s="86">
        <f t="shared" si="54"/>
        <v>0</v>
      </c>
      <c r="X222" s="86">
        <f t="shared" si="54"/>
        <v>0</v>
      </c>
      <c r="Y222" s="86">
        <f t="shared" si="54"/>
        <v>0</v>
      </c>
      <c r="Z222" s="86">
        <f t="shared" si="54"/>
        <v>0</v>
      </c>
      <c r="AA222" s="86">
        <f t="shared" si="54"/>
        <v>0</v>
      </c>
      <c r="AB222" s="86">
        <f t="shared" si="54"/>
        <v>0</v>
      </c>
      <c r="AC222" s="86">
        <f t="shared" si="54"/>
        <v>0</v>
      </c>
      <c r="AD222" s="86">
        <f t="shared" si="54"/>
        <v>0</v>
      </c>
      <c r="AE222" s="86">
        <f t="shared" si="54"/>
        <v>0</v>
      </c>
      <c r="AF222" s="86">
        <f t="shared" si="54"/>
        <v>0</v>
      </c>
      <c r="AG222" s="86">
        <f t="shared" si="54"/>
        <v>0</v>
      </c>
      <c r="AH222" s="86">
        <f t="shared" si="54"/>
        <v>0</v>
      </c>
    </row>
    <row r="223" spans="1:28" ht="15">
      <c r="A223" s="83"/>
      <c r="B223" s="83"/>
      <c r="C223" s="83">
        <v>3110</v>
      </c>
      <c r="D223" s="76" t="s">
        <v>194</v>
      </c>
      <c r="E223" s="86">
        <v>107570</v>
      </c>
      <c r="F223" s="52">
        <v>-300</v>
      </c>
      <c r="G223" s="52">
        <f>E223+F223</f>
        <v>107270</v>
      </c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4"/>
      <c r="AB223" s="9"/>
    </row>
    <row r="224" spans="1:28" ht="15">
      <c r="A224" s="83"/>
      <c r="B224" s="83"/>
      <c r="C224" s="83">
        <v>4300</v>
      </c>
      <c r="D224" s="76" t="s">
        <v>140</v>
      </c>
      <c r="E224" s="86">
        <v>780</v>
      </c>
      <c r="F224" s="52">
        <v>300</v>
      </c>
      <c r="G224" s="52">
        <f>E224+F224</f>
        <v>1080</v>
      </c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4"/>
      <c r="AB224" s="9"/>
    </row>
    <row r="225" spans="1:34" ht="15">
      <c r="A225" s="83"/>
      <c r="B225" s="83">
        <v>85219</v>
      </c>
      <c r="C225" s="83"/>
      <c r="D225" s="76" t="s">
        <v>115</v>
      </c>
      <c r="E225" s="86">
        <f>SUM(E226:E243)</f>
        <v>237045</v>
      </c>
      <c r="F225" s="86">
        <f>SUM(F226:F243)</f>
        <v>27446</v>
      </c>
      <c r="G225" s="86">
        <f aca="true" t="shared" si="55" ref="G225:AH225">SUM(G226:G243)</f>
        <v>264491</v>
      </c>
      <c r="H225" s="86">
        <f t="shared" si="55"/>
        <v>0</v>
      </c>
      <c r="I225" s="86">
        <f t="shared" si="55"/>
        <v>0</v>
      </c>
      <c r="J225" s="86">
        <f t="shared" si="55"/>
        <v>0</v>
      </c>
      <c r="K225" s="86">
        <f t="shared" si="55"/>
        <v>0</v>
      </c>
      <c r="L225" s="86">
        <f t="shared" si="55"/>
        <v>0</v>
      </c>
      <c r="M225" s="86">
        <f t="shared" si="55"/>
        <v>0</v>
      </c>
      <c r="N225" s="86">
        <f t="shared" si="55"/>
        <v>0</v>
      </c>
      <c r="O225" s="86">
        <f t="shared" si="55"/>
        <v>0</v>
      </c>
      <c r="P225" s="86">
        <f t="shared" si="55"/>
        <v>0</v>
      </c>
      <c r="Q225" s="86">
        <f t="shared" si="55"/>
        <v>0</v>
      </c>
      <c r="R225" s="86">
        <f t="shared" si="55"/>
        <v>0</v>
      </c>
      <c r="S225" s="86">
        <f t="shared" si="55"/>
        <v>0</v>
      </c>
      <c r="T225" s="86">
        <f t="shared" si="55"/>
        <v>0</v>
      </c>
      <c r="U225" s="86">
        <f t="shared" si="55"/>
        <v>0</v>
      </c>
      <c r="V225" s="86">
        <f t="shared" si="55"/>
        <v>0</v>
      </c>
      <c r="W225" s="86">
        <f t="shared" si="55"/>
        <v>0</v>
      </c>
      <c r="X225" s="86">
        <f t="shared" si="55"/>
        <v>0</v>
      </c>
      <c r="Y225" s="86">
        <f t="shared" si="55"/>
        <v>0</v>
      </c>
      <c r="Z225" s="86">
        <f t="shared" si="55"/>
        <v>0</v>
      </c>
      <c r="AA225" s="86">
        <f t="shared" si="55"/>
        <v>0</v>
      </c>
      <c r="AB225" s="86">
        <f t="shared" si="55"/>
        <v>0</v>
      </c>
      <c r="AC225" s="86">
        <f t="shared" si="55"/>
        <v>0</v>
      </c>
      <c r="AD225" s="86">
        <f t="shared" si="55"/>
        <v>0</v>
      </c>
      <c r="AE225" s="86">
        <f t="shared" si="55"/>
        <v>0</v>
      </c>
      <c r="AF225" s="86">
        <f t="shared" si="55"/>
        <v>0</v>
      </c>
      <c r="AG225" s="86">
        <f t="shared" si="55"/>
        <v>0</v>
      </c>
      <c r="AH225" s="86">
        <f t="shared" si="55"/>
        <v>0</v>
      </c>
    </row>
    <row r="226" spans="1:28" ht="17.25" customHeight="1">
      <c r="A226" s="83"/>
      <c r="B226" s="83"/>
      <c r="C226" s="83">
        <v>3020</v>
      </c>
      <c r="D226" s="76" t="s">
        <v>159</v>
      </c>
      <c r="E226" s="86">
        <v>345</v>
      </c>
      <c r="F226" s="52"/>
      <c r="G226" s="52">
        <f aca="true" t="shared" si="56" ref="G226:G243">E226+F226</f>
        <v>345</v>
      </c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4"/>
      <c r="AB226" s="9"/>
    </row>
    <row r="227" spans="1:28" ht="15">
      <c r="A227" s="83"/>
      <c r="B227" s="83"/>
      <c r="C227" s="83">
        <v>4010</v>
      </c>
      <c r="D227" s="76" t="s">
        <v>151</v>
      </c>
      <c r="E227" s="86">
        <v>146743</v>
      </c>
      <c r="F227" s="52">
        <v>19295</v>
      </c>
      <c r="G227" s="52">
        <f t="shared" si="56"/>
        <v>166038</v>
      </c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4"/>
      <c r="AB227" s="9"/>
    </row>
    <row r="228" spans="1:28" ht="15">
      <c r="A228" s="83"/>
      <c r="B228" s="83"/>
      <c r="C228" s="83">
        <v>4040</v>
      </c>
      <c r="D228" s="76" t="s">
        <v>152</v>
      </c>
      <c r="E228" s="86">
        <v>11616</v>
      </c>
      <c r="F228" s="52"/>
      <c r="G228" s="52">
        <f t="shared" si="56"/>
        <v>11616</v>
      </c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4"/>
      <c r="AB228" s="9"/>
    </row>
    <row r="229" spans="1:28" ht="15">
      <c r="A229" s="83"/>
      <c r="B229" s="83"/>
      <c r="C229" s="83">
        <v>4110</v>
      </c>
      <c r="D229" s="76" t="s">
        <v>153</v>
      </c>
      <c r="E229" s="86">
        <v>28307</v>
      </c>
      <c r="F229" s="52">
        <v>4056</v>
      </c>
      <c r="G229" s="52">
        <f t="shared" si="56"/>
        <v>32363</v>
      </c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4"/>
      <c r="AB229" s="9"/>
    </row>
    <row r="230" spans="1:28" ht="15">
      <c r="A230" s="83"/>
      <c r="B230" s="83"/>
      <c r="C230" s="83">
        <v>4120</v>
      </c>
      <c r="D230" s="76" t="s">
        <v>154</v>
      </c>
      <c r="E230" s="86">
        <v>3812</v>
      </c>
      <c r="F230" s="52">
        <v>545</v>
      </c>
      <c r="G230" s="52">
        <f t="shared" si="56"/>
        <v>4357</v>
      </c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4"/>
      <c r="AB230" s="9"/>
    </row>
    <row r="231" spans="1:28" ht="15" hidden="1">
      <c r="A231" s="83"/>
      <c r="B231" s="83"/>
      <c r="C231" s="83">
        <v>4170</v>
      </c>
      <c r="D231" s="76" t="s">
        <v>160</v>
      </c>
      <c r="E231" s="86">
        <v>0</v>
      </c>
      <c r="F231" s="52"/>
      <c r="G231" s="52">
        <f t="shared" si="56"/>
        <v>0</v>
      </c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4"/>
      <c r="AB231" s="9"/>
    </row>
    <row r="232" spans="1:28" ht="15">
      <c r="A232" s="83"/>
      <c r="B232" s="83"/>
      <c r="C232" s="83">
        <v>4170</v>
      </c>
      <c r="D232" s="76" t="s">
        <v>160</v>
      </c>
      <c r="E232" s="86"/>
      <c r="F232" s="52">
        <v>3000</v>
      </c>
      <c r="G232" s="52">
        <f t="shared" si="56"/>
        <v>3000</v>
      </c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4"/>
      <c r="AB232" s="9"/>
    </row>
    <row r="233" spans="1:28" ht="15">
      <c r="A233" s="83"/>
      <c r="B233" s="83"/>
      <c r="C233" s="83">
        <v>4210</v>
      </c>
      <c r="D233" s="76" t="s">
        <v>138</v>
      </c>
      <c r="E233" s="86">
        <v>15089</v>
      </c>
      <c r="F233" s="52"/>
      <c r="G233" s="52">
        <f t="shared" si="56"/>
        <v>15089</v>
      </c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4"/>
      <c r="AB233" s="9"/>
    </row>
    <row r="234" spans="1:28" ht="15">
      <c r="A234" s="83"/>
      <c r="B234" s="83"/>
      <c r="C234" s="83">
        <v>4260</v>
      </c>
      <c r="D234" s="76" t="s">
        <v>161</v>
      </c>
      <c r="E234" s="86">
        <v>4213</v>
      </c>
      <c r="F234" s="52"/>
      <c r="G234" s="52">
        <f t="shared" si="56"/>
        <v>4213</v>
      </c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4"/>
      <c r="AB234" s="9"/>
    </row>
    <row r="235" spans="1:28" ht="15">
      <c r="A235" s="83"/>
      <c r="B235" s="83"/>
      <c r="C235" s="83">
        <v>4270</v>
      </c>
      <c r="D235" s="76" t="s">
        <v>192</v>
      </c>
      <c r="E235" s="86">
        <v>2400</v>
      </c>
      <c r="F235" s="52">
        <v>-53</v>
      </c>
      <c r="G235" s="52">
        <f t="shared" si="56"/>
        <v>2347</v>
      </c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4"/>
      <c r="AB235" s="9"/>
    </row>
    <row r="236" spans="1:28" ht="15">
      <c r="A236" s="83"/>
      <c r="B236" s="83"/>
      <c r="C236" s="83">
        <v>4280</v>
      </c>
      <c r="D236" s="76" t="s">
        <v>162</v>
      </c>
      <c r="E236" s="86">
        <v>513</v>
      </c>
      <c r="F236" s="52"/>
      <c r="G236" s="52">
        <f t="shared" si="56"/>
        <v>513</v>
      </c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4"/>
      <c r="AB236" s="9"/>
    </row>
    <row r="237" spans="1:28" ht="15">
      <c r="A237" s="83"/>
      <c r="B237" s="83"/>
      <c r="C237" s="83">
        <v>4300</v>
      </c>
      <c r="D237" s="76" t="s">
        <v>140</v>
      </c>
      <c r="E237" s="86">
        <v>11322</v>
      </c>
      <c r="F237" s="52"/>
      <c r="G237" s="52">
        <f t="shared" si="56"/>
        <v>11322</v>
      </c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4"/>
      <c r="AB237" s="9"/>
    </row>
    <row r="238" spans="1:28" ht="15">
      <c r="A238" s="83"/>
      <c r="B238" s="83"/>
      <c r="C238" s="83">
        <v>4350</v>
      </c>
      <c r="D238" s="76" t="s">
        <v>163</v>
      </c>
      <c r="E238" s="86">
        <v>1746</v>
      </c>
      <c r="F238" s="52"/>
      <c r="G238" s="52">
        <f t="shared" si="56"/>
        <v>1746</v>
      </c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4"/>
      <c r="AB238" s="9"/>
    </row>
    <row r="239" spans="1:28" ht="15">
      <c r="A239" s="83"/>
      <c r="B239" s="83"/>
      <c r="C239" s="83">
        <v>4410</v>
      </c>
      <c r="D239" s="76" t="s">
        <v>155</v>
      </c>
      <c r="E239" s="86">
        <v>1469</v>
      </c>
      <c r="F239" s="52"/>
      <c r="G239" s="52">
        <f t="shared" si="56"/>
        <v>1469</v>
      </c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4"/>
      <c r="AB239" s="9"/>
    </row>
    <row r="240" spans="1:28" ht="15">
      <c r="A240" s="83"/>
      <c r="B240" s="83"/>
      <c r="C240" s="83">
        <v>4430</v>
      </c>
      <c r="D240" s="76" t="s">
        <v>146</v>
      </c>
      <c r="E240" s="86">
        <v>428</v>
      </c>
      <c r="F240" s="52"/>
      <c r="G240" s="52">
        <f t="shared" si="56"/>
        <v>428</v>
      </c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4"/>
      <c r="AB240" s="9"/>
    </row>
    <row r="241" spans="1:28" ht="17.25" customHeight="1">
      <c r="A241" s="83"/>
      <c r="B241" s="83"/>
      <c r="C241" s="83">
        <v>4440</v>
      </c>
      <c r="D241" s="76" t="s">
        <v>156</v>
      </c>
      <c r="E241" s="86">
        <v>4042</v>
      </c>
      <c r="F241" s="52">
        <v>550</v>
      </c>
      <c r="G241" s="52">
        <f t="shared" si="56"/>
        <v>4592</v>
      </c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4"/>
      <c r="AB241" s="9"/>
    </row>
    <row r="242" spans="1:28" ht="17.25" customHeight="1">
      <c r="A242" s="83"/>
      <c r="B242" s="83"/>
      <c r="C242" s="74">
        <v>4580</v>
      </c>
      <c r="D242" s="76" t="s">
        <v>39</v>
      </c>
      <c r="E242" s="86"/>
      <c r="F242" s="52">
        <v>53</v>
      </c>
      <c r="G242" s="52">
        <f t="shared" si="56"/>
        <v>53</v>
      </c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4"/>
      <c r="AB242" s="9"/>
    </row>
    <row r="243" spans="1:28" ht="15.75" customHeight="1">
      <c r="A243" s="83"/>
      <c r="B243" s="83"/>
      <c r="C243" s="83">
        <v>6060</v>
      </c>
      <c r="D243" s="76" t="s">
        <v>165</v>
      </c>
      <c r="E243" s="86">
        <v>5000</v>
      </c>
      <c r="F243" s="52"/>
      <c r="G243" s="52">
        <f t="shared" si="56"/>
        <v>5000</v>
      </c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4"/>
      <c r="AB243" s="9"/>
    </row>
    <row r="244" spans="1:34" ht="15" customHeight="1">
      <c r="A244" s="83"/>
      <c r="B244" s="83">
        <v>85228</v>
      </c>
      <c r="C244" s="83"/>
      <c r="D244" s="76" t="s">
        <v>197</v>
      </c>
      <c r="E244" s="86">
        <f>SUM(E245:E246)</f>
        <v>17520</v>
      </c>
      <c r="F244" s="86">
        <f aca="true" t="shared" si="57" ref="F244:AH244">SUM(F245:F246)</f>
        <v>0</v>
      </c>
      <c r="G244" s="86">
        <f t="shared" si="57"/>
        <v>17520</v>
      </c>
      <c r="H244" s="86">
        <f t="shared" si="57"/>
        <v>0</v>
      </c>
      <c r="I244" s="86">
        <f t="shared" si="57"/>
        <v>0</v>
      </c>
      <c r="J244" s="86">
        <f t="shared" si="57"/>
        <v>0</v>
      </c>
      <c r="K244" s="86">
        <f t="shared" si="57"/>
        <v>0</v>
      </c>
      <c r="L244" s="86">
        <f t="shared" si="57"/>
        <v>0</v>
      </c>
      <c r="M244" s="86">
        <f t="shared" si="57"/>
        <v>0</v>
      </c>
      <c r="N244" s="86">
        <f t="shared" si="57"/>
        <v>0</v>
      </c>
      <c r="O244" s="86">
        <f t="shared" si="57"/>
        <v>0</v>
      </c>
      <c r="P244" s="86">
        <f t="shared" si="57"/>
        <v>0</v>
      </c>
      <c r="Q244" s="86">
        <f t="shared" si="57"/>
        <v>0</v>
      </c>
      <c r="R244" s="86">
        <f t="shared" si="57"/>
        <v>0</v>
      </c>
      <c r="S244" s="86">
        <f t="shared" si="57"/>
        <v>0</v>
      </c>
      <c r="T244" s="86">
        <f t="shared" si="57"/>
        <v>0</v>
      </c>
      <c r="U244" s="86">
        <f t="shared" si="57"/>
        <v>0</v>
      </c>
      <c r="V244" s="86">
        <f t="shared" si="57"/>
        <v>0</v>
      </c>
      <c r="W244" s="86">
        <f t="shared" si="57"/>
        <v>0</v>
      </c>
      <c r="X244" s="86">
        <f t="shared" si="57"/>
        <v>0</v>
      </c>
      <c r="Y244" s="86">
        <f t="shared" si="57"/>
        <v>0</v>
      </c>
      <c r="Z244" s="86">
        <f t="shared" si="57"/>
        <v>0</v>
      </c>
      <c r="AA244" s="86">
        <f t="shared" si="57"/>
        <v>0</v>
      </c>
      <c r="AB244" s="86">
        <f t="shared" si="57"/>
        <v>0</v>
      </c>
      <c r="AC244" s="86">
        <f t="shared" si="57"/>
        <v>0</v>
      </c>
      <c r="AD244" s="86">
        <f t="shared" si="57"/>
        <v>0</v>
      </c>
      <c r="AE244" s="86">
        <f t="shared" si="57"/>
        <v>0</v>
      </c>
      <c r="AF244" s="86">
        <f t="shared" si="57"/>
        <v>0</v>
      </c>
      <c r="AG244" s="86">
        <f t="shared" si="57"/>
        <v>0</v>
      </c>
      <c r="AH244" s="86">
        <f t="shared" si="57"/>
        <v>0</v>
      </c>
    </row>
    <row r="245" spans="1:28" ht="15">
      <c r="A245" s="83"/>
      <c r="B245" s="83"/>
      <c r="C245" s="83">
        <v>4110</v>
      </c>
      <c r="D245" s="76" t="s">
        <v>153</v>
      </c>
      <c r="E245" s="86">
        <v>2450</v>
      </c>
      <c r="F245" s="52"/>
      <c r="G245" s="52">
        <f>E245+F245</f>
        <v>2450</v>
      </c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4"/>
      <c r="AB245" s="9"/>
    </row>
    <row r="246" spans="1:28" ht="15">
      <c r="A246" s="83"/>
      <c r="B246" s="83"/>
      <c r="C246" s="83">
        <v>4170</v>
      </c>
      <c r="D246" s="76" t="s">
        <v>160</v>
      </c>
      <c r="E246" s="86">
        <v>15070</v>
      </c>
      <c r="F246" s="52"/>
      <c r="G246" s="52">
        <f>E246+F246</f>
        <v>15070</v>
      </c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4"/>
      <c r="AB246" s="9"/>
    </row>
    <row r="247" spans="1:34" ht="15">
      <c r="A247" s="83"/>
      <c r="B247" s="83">
        <v>85295</v>
      </c>
      <c r="C247" s="83"/>
      <c r="D247" s="76" t="s">
        <v>16</v>
      </c>
      <c r="E247" s="86">
        <f>SUM(E248:E249)</f>
        <v>38580</v>
      </c>
      <c r="F247" s="86">
        <f aca="true" t="shared" si="58" ref="F247:AH247">SUM(F248:F249)</f>
        <v>0</v>
      </c>
      <c r="G247" s="86">
        <f t="shared" si="58"/>
        <v>38580</v>
      </c>
      <c r="H247" s="86">
        <f t="shared" si="58"/>
        <v>0</v>
      </c>
      <c r="I247" s="86">
        <f t="shared" si="58"/>
        <v>0</v>
      </c>
      <c r="J247" s="86">
        <f t="shared" si="58"/>
        <v>0</v>
      </c>
      <c r="K247" s="86">
        <f t="shared" si="58"/>
        <v>0</v>
      </c>
      <c r="L247" s="86">
        <f t="shared" si="58"/>
        <v>0</v>
      </c>
      <c r="M247" s="86">
        <f t="shared" si="58"/>
        <v>0</v>
      </c>
      <c r="N247" s="86">
        <f t="shared" si="58"/>
        <v>0</v>
      </c>
      <c r="O247" s="86">
        <f t="shared" si="58"/>
        <v>0</v>
      </c>
      <c r="P247" s="86">
        <f t="shared" si="58"/>
        <v>0</v>
      </c>
      <c r="Q247" s="86">
        <f t="shared" si="58"/>
        <v>0</v>
      </c>
      <c r="R247" s="86">
        <f t="shared" si="58"/>
        <v>0</v>
      </c>
      <c r="S247" s="86">
        <f t="shared" si="58"/>
        <v>0</v>
      </c>
      <c r="T247" s="86">
        <f t="shared" si="58"/>
        <v>0</v>
      </c>
      <c r="U247" s="86">
        <f t="shared" si="58"/>
        <v>0</v>
      </c>
      <c r="V247" s="86">
        <f t="shared" si="58"/>
        <v>0</v>
      </c>
      <c r="W247" s="86">
        <f t="shared" si="58"/>
        <v>0</v>
      </c>
      <c r="X247" s="86">
        <f t="shared" si="58"/>
        <v>0</v>
      </c>
      <c r="Y247" s="86">
        <f t="shared" si="58"/>
        <v>0</v>
      </c>
      <c r="Z247" s="86">
        <f t="shared" si="58"/>
        <v>0</v>
      </c>
      <c r="AA247" s="86">
        <f t="shared" si="58"/>
        <v>0</v>
      </c>
      <c r="AB247" s="86">
        <f t="shared" si="58"/>
        <v>0</v>
      </c>
      <c r="AC247" s="86">
        <f t="shared" si="58"/>
        <v>0</v>
      </c>
      <c r="AD247" s="86">
        <f t="shared" si="58"/>
        <v>0</v>
      </c>
      <c r="AE247" s="86">
        <f t="shared" si="58"/>
        <v>0</v>
      </c>
      <c r="AF247" s="86">
        <f t="shared" si="58"/>
        <v>0</v>
      </c>
      <c r="AG247" s="86">
        <f t="shared" si="58"/>
        <v>0</v>
      </c>
      <c r="AH247" s="86">
        <f t="shared" si="58"/>
        <v>0</v>
      </c>
    </row>
    <row r="248" spans="1:28" ht="15">
      <c r="A248" s="83"/>
      <c r="B248" s="83"/>
      <c r="C248" s="83">
        <v>3110</v>
      </c>
      <c r="D248" s="76" t="s">
        <v>198</v>
      </c>
      <c r="E248" s="86">
        <v>32896</v>
      </c>
      <c r="F248" s="52"/>
      <c r="G248" s="52">
        <f>E248+F248</f>
        <v>32896</v>
      </c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4"/>
      <c r="AB248" s="9"/>
    </row>
    <row r="249" spans="1:28" ht="15">
      <c r="A249" s="83"/>
      <c r="B249" s="83"/>
      <c r="C249" s="83">
        <v>4300</v>
      </c>
      <c r="D249" s="76" t="s">
        <v>140</v>
      </c>
      <c r="E249" s="86">
        <v>5684</v>
      </c>
      <c r="F249" s="52"/>
      <c r="G249" s="52">
        <f>E249+F249</f>
        <v>5684</v>
      </c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4"/>
      <c r="AB249" s="9"/>
    </row>
    <row r="250" spans="1:35" ht="14.25">
      <c r="A250" s="81">
        <v>854</v>
      </c>
      <c r="B250" s="81"/>
      <c r="C250" s="81"/>
      <c r="D250" s="77" t="s">
        <v>117</v>
      </c>
      <c r="E250" s="90">
        <f>E251+E263+E265+E267</f>
        <v>328892</v>
      </c>
      <c r="F250" s="90">
        <f aca="true" t="shared" si="59" ref="F250:AI250">F251+F263+F265+F267</f>
        <v>57005</v>
      </c>
      <c r="G250" s="90">
        <f t="shared" si="59"/>
        <v>385897</v>
      </c>
      <c r="H250" s="90">
        <f t="shared" si="59"/>
        <v>0</v>
      </c>
      <c r="I250" s="90">
        <f t="shared" si="59"/>
        <v>0</v>
      </c>
      <c r="J250" s="90">
        <f t="shared" si="59"/>
        <v>0</v>
      </c>
      <c r="K250" s="90">
        <f t="shared" si="59"/>
        <v>0</v>
      </c>
      <c r="L250" s="90">
        <f t="shared" si="59"/>
        <v>0</v>
      </c>
      <c r="M250" s="90">
        <f t="shared" si="59"/>
        <v>0</v>
      </c>
      <c r="N250" s="90">
        <f t="shared" si="59"/>
        <v>0</v>
      </c>
      <c r="O250" s="90">
        <f t="shared" si="59"/>
        <v>0</v>
      </c>
      <c r="P250" s="90">
        <f t="shared" si="59"/>
        <v>0</v>
      </c>
      <c r="Q250" s="90">
        <f t="shared" si="59"/>
        <v>0</v>
      </c>
      <c r="R250" s="90">
        <f t="shared" si="59"/>
        <v>0</v>
      </c>
      <c r="S250" s="90">
        <f t="shared" si="59"/>
        <v>0</v>
      </c>
      <c r="T250" s="90">
        <f t="shared" si="59"/>
        <v>0</v>
      </c>
      <c r="U250" s="90">
        <f t="shared" si="59"/>
        <v>0</v>
      </c>
      <c r="V250" s="90">
        <f t="shared" si="59"/>
        <v>0</v>
      </c>
      <c r="W250" s="90">
        <f t="shared" si="59"/>
        <v>0</v>
      </c>
      <c r="X250" s="90">
        <f t="shared" si="59"/>
        <v>0</v>
      </c>
      <c r="Y250" s="90">
        <f t="shared" si="59"/>
        <v>0</v>
      </c>
      <c r="Z250" s="90">
        <f t="shared" si="59"/>
        <v>0</v>
      </c>
      <c r="AA250" s="90">
        <f t="shared" si="59"/>
        <v>0</v>
      </c>
      <c r="AB250" s="90">
        <f t="shared" si="59"/>
        <v>0</v>
      </c>
      <c r="AC250" s="90">
        <f t="shared" si="59"/>
        <v>0</v>
      </c>
      <c r="AD250" s="90">
        <f t="shared" si="59"/>
        <v>0</v>
      </c>
      <c r="AE250" s="90">
        <f t="shared" si="59"/>
        <v>0</v>
      </c>
      <c r="AF250" s="90">
        <f t="shared" si="59"/>
        <v>0</v>
      </c>
      <c r="AG250" s="90">
        <f t="shared" si="59"/>
        <v>0</v>
      </c>
      <c r="AH250" s="90">
        <f t="shared" si="59"/>
        <v>0</v>
      </c>
      <c r="AI250" s="90">
        <f t="shared" si="59"/>
        <v>0</v>
      </c>
    </row>
    <row r="251" spans="1:28" ht="15">
      <c r="A251" s="83"/>
      <c r="B251" s="83">
        <v>85401</v>
      </c>
      <c r="C251" s="83"/>
      <c r="D251" s="76" t="s">
        <v>199</v>
      </c>
      <c r="E251" s="86">
        <f>SUM(E252:E262)</f>
        <v>222222</v>
      </c>
      <c r="F251" s="52"/>
      <c r="G251" s="52">
        <f aca="true" t="shared" si="60" ref="G251:G264">E251+F251</f>
        <v>222222</v>
      </c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4"/>
      <c r="AB251" s="9"/>
    </row>
    <row r="252" spans="1:28" ht="17.25" customHeight="1">
      <c r="A252" s="83"/>
      <c r="B252" s="83"/>
      <c r="C252" s="83">
        <v>3020</v>
      </c>
      <c r="D252" s="76" t="s">
        <v>159</v>
      </c>
      <c r="E252" s="86">
        <v>5556</v>
      </c>
      <c r="F252" s="52"/>
      <c r="G252" s="52">
        <f t="shared" si="60"/>
        <v>5556</v>
      </c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4"/>
      <c r="AB252" s="9"/>
    </row>
    <row r="253" spans="1:28" ht="15">
      <c r="A253" s="83"/>
      <c r="B253" s="83"/>
      <c r="C253" s="83">
        <v>4010</v>
      </c>
      <c r="D253" s="76" t="s">
        <v>151</v>
      </c>
      <c r="E253" s="86">
        <v>152974</v>
      </c>
      <c r="F253" s="52"/>
      <c r="G253" s="52">
        <f t="shared" si="60"/>
        <v>152974</v>
      </c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4"/>
      <c r="AB253" s="9"/>
    </row>
    <row r="254" spans="1:28" ht="15">
      <c r="A254" s="83"/>
      <c r="B254" s="83"/>
      <c r="C254" s="83">
        <v>4040</v>
      </c>
      <c r="D254" s="76" t="s">
        <v>152</v>
      </c>
      <c r="E254" s="86">
        <v>11959</v>
      </c>
      <c r="F254" s="52"/>
      <c r="G254" s="52">
        <f t="shared" si="60"/>
        <v>11959</v>
      </c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4"/>
      <c r="AB254" s="9"/>
    </row>
    <row r="255" spans="1:28" ht="15">
      <c r="A255" s="83"/>
      <c r="B255" s="83"/>
      <c r="C255" s="83">
        <v>4110</v>
      </c>
      <c r="D255" s="76" t="s">
        <v>153</v>
      </c>
      <c r="E255" s="86">
        <v>30667</v>
      </c>
      <c r="F255" s="52"/>
      <c r="G255" s="52">
        <f t="shared" si="60"/>
        <v>30667</v>
      </c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4"/>
      <c r="AB255" s="9"/>
    </row>
    <row r="256" spans="1:28" ht="15">
      <c r="A256" s="83"/>
      <c r="B256" s="83"/>
      <c r="C256" s="83">
        <v>4120</v>
      </c>
      <c r="D256" s="76" t="s">
        <v>154</v>
      </c>
      <c r="E256" s="86">
        <v>4175</v>
      </c>
      <c r="F256" s="52"/>
      <c r="G256" s="52">
        <f t="shared" si="60"/>
        <v>4175</v>
      </c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4"/>
      <c r="AB256" s="9"/>
    </row>
    <row r="257" spans="1:28" ht="14.25" customHeight="1">
      <c r="A257" s="83"/>
      <c r="B257" s="83"/>
      <c r="C257" s="83">
        <v>4140</v>
      </c>
      <c r="D257" s="76" t="s">
        <v>181</v>
      </c>
      <c r="E257" s="86">
        <v>852</v>
      </c>
      <c r="F257" s="52"/>
      <c r="G257" s="52">
        <f t="shared" si="60"/>
        <v>852</v>
      </c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4"/>
      <c r="AB257" s="9"/>
    </row>
    <row r="258" spans="1:28" ht="15">
      <c r="A258" s="83"/>
      <c r="B258" s="83"/>
      <c r="C258" s="83">
        <v>4210</v>
      </c>
      <c r="D258" s="76" t="s">
        <v>138</v>
      </c>
      <c r="E258" s="86">
        <v>4420</v>
      </c>
      <c r="F258" s="52"/>
      <c r="G258" s="52">
        <f t="shared" si="60"/>
        <v>4420</v>
      </c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4"/>
      <c r="AB258" s="9"/>
    </row>
    <row r="259" spans="1:28" ht="15">
      <c r="A259" s="83"/>
      <c r="B259" s="83"/>
      <c r="C259" s="83">
        <v>4260</v>
      </c>
      <c r="D259" s="76" t="s">
        <v>161</v>
      </c>
      <c r="E259" s="86">
        <v>1451</v>
      </c>
      <c r="F259" s="52"/>
      <c r="G259" s="52">
        <f t="shared" si="60"/>
        <v>1451</v>
      </c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4"/>
      <c r="AB259" s="9"/>
    </row>
    <row r="260" spans="1:28" ht="15">
      <c r="A260" s="83"/>
      <c r="B260" s="83"/>
      <c r="C260" s="83">
        <v>4300</v>
      </c>
      <c r="D260" s="76" t="s">
        <v>140</v>
      </c>
      <c r="E260" s="86">
        <v>1280</v>
      </c>
      <c r="F260" s="52"/>
      <c r="G260" s="52">
        <f t="shared" si="60"/>
        <v>1280</v>
      </c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4"/>
      <c r="AB260" s="9"/>
    </row>
    <row r="261" spans="1:28" ht="15">
      <c r="A261" s="83"/>
      <c r="B261" s="83"/>
      <c r="C261" s="83">
        <v>4410</v>
      </c>
      <c r="D261" s="76" t="s">
        <v>155</v>
      </c>
      <c r="E261" s="86">
        <v>1916</v>
      </c>
      <c r="F261" s="52"/>
      <c r="G261" s="52">
        <f t="shared" si="60"/>
        <v>1916</v>
      </c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4"/>
      <c r="AB261" s="9"/>
    </row>
    <row r="262" spans="1:28" ht="15.75" customHeight="1">
      <c r="A262" s="83"/>
      <c r="B262" s="83"/>
      <c r="C262" s="83">
        <v>4440</v>
      </c>
      <c r="D262" s="76" t="s">
        <v>156</v>
      </c>
      <c r="E262" s="86">
        <v>6972</v>
      </c>
      <c r="F262" s="52"/>
      <c r="G262" s="52">
        <f t="shared" si="60"/>
        <v>6972</v>
      </c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4"/>
      <c r="AB262" s="9"/>
    </row>
    <row r="263" spans="1:30" ht="15">
      <c r="A263" s="83"/>
      <c r="B263" s="83">
        <v>85415</v>
      </c>
      <c r="C263" s="83"/>
      <c r="D263" s="76" t="s">
        <v>118</v>
      </c>
      <c r="E263" s="86">
        <f>E264</f>
        <v>0</v>
      </c>
      <c r="F263" s="52">
        <f>F264</f>
        <v>5005</v>
      </c>
      <c r="G263" s="52">
        <f t="shared" si="60"/>
        <v>5005</v>
      </c>
      <c r="H263" s="52">
        <f aca="true" t="shared" si="61" ref="H263:AD263">H264</f>
        <v>0</v>
      </c>
      <c r="I263" s="52">
        <f t="shared" si="61"/>
        <v>0</v>
      </c>
      <c r="J263" s="52">
        <f t="shared" si="61"/>
        <v>0</v>
      </c>
      <c r="K263" s="52">
        <f t="shared" si="61"/>
        <v>0</v>
      </c>
      <c r="L263" s="52">
        <f t="shared" si="61"/>
        <v>0</v>
      </c>
      <c r="M263" s="52">
        <f t="shared" si="61"/>
        <v>0</v>
      </c>
      <c r="N263" s="52">
        <f t="shared" si="61"/>
        <v>0</v>
      </c>
      <c r="O263" s="52">
        <f t="shared" si="61"/>
        <v>0</v>
      </c>
      <c r="P263" s="52">
        <f t="shared" si="61"/>
        <v>0</v>
      </c>
      <c r="Q263" s="52">
        <f t="shared" si="61"/>
        <v>0</v>
      </c>
      <c r="R263" s="52">
        <f t="shared" si="61"/>
        <v>0</v>
      </c>
      <c r="S263" s="52">
        <f t="shared" si="61"/>
        <v>0</v>
      </c>
      <c r="T263" s="52">
        <f t="shared" si="61"/>
        <v>0</v>
      </c>
      <c r="U263" s="52">
        <f t="shared" si="61"/>
        <v>0</v>
      </c>
      <c r="V263" s="52">
        <f t="shared" si="61"/>
        <v>0</v>
      </c>
      <c r="W263" s="52">
        <f t="shared" si="61"/>
        <v>0</v>
      </c>
      <c r="X263" s="52">
        <f t="shared" si="61"/>
        <v>0</v>
      </c>
      <c r="Y263" s="52">
        <f t="shared" si="61"/>
        <v>0</v>
      </c>
      <c r="Z263" s="52">
        <f t="shared" si="61"/>
        <v>0</v>
      </c>
      <c r="AA263" s="52">
        <f t="shared" si="61"/>
        <v>0</v>
      </c>
      <c r="AB263" s="52">
        <f t="shared" si="61"/>
        <v>0</v>
      </c>
      <c r="AC263" s="52">
        <f t="shared" si="61"/>
        <v>0</v>
      </c>
      <c r="AD263" s="52">
        <f t="shared" si="61"/>
        <v>0</v>
      </c>
    </row>
    <row r="264" spans="1:28" ht="15">
      <c r="A264" s="83"/>
      <c r="B264" s="83"/>
      <c r="C264" s="83">
        <v>3240</v>
      </c>
      <c r="D264" s="76" t="s">
        <v>179</v>
      </c>
      <c r="E264" s="86"/>
      <c r="F264" s="52">
        <v>5005</v>
      </c>
      <c r="G264" s="52">
        <f t="shared" si="60"/>
        <v>5005</v>
      </c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4"/>
      <c r="AB264" s="9"/>
    </row>
    <row r="265" spans="1:35" ht="15">
      <c r="A265" s="83"/>
      <c r="B265" s="83">
        <v>85446</v>
      </c>
      <c r="C265" s="83"/>
      <c r="D265" s="76" t="s">
        <v>188</v>
      </c>
      <c r="E265" s="86">
        <f>E266</f>
        <v>670</v>
      </c>
      <c r="F265" s="86">
        <f aca="true" t="shared" si="62" ref="F265:AI265">F266</f>
        <v>0</v>
      </c>
      <c r="G265" s="86">
        <f t="shared" si="62"/>
        <v>670</v>
      </c>
      <c r="H265" s="86">
        <f t="shared" si="62"/>
        <v>0</v>
      </c>
      <c r="I265" s="86">
        <f t="shared" si="62"/>
        <v>0</v>
      </c>
      <c r="J265" s="86">
        <f t="shared" si="62"/>
        <v>0</v>
      </c>
      <c r="K265" s="86">
        <f t="shared" si="62"/>
        <v>0</v>
      </c>
      <c r="L265" s="86">
        <f t="shared" si="62"/>
        <v>0</v>
      </c>
      <c r="M265" s="86">
        <f t="shared" si="62"/>
        <v>0</v>
      </c>
      <c r="N265" s="86">
        <f t="shared" si="62"/>
        <v>0</v>
      </c>
      <c r="O265" s="86">
        <f t="shared" si="62"/>
        <v>0</v>
      </c>
      <c r="P265" s="86">
        <f t="shared" si="62"/>
        <v>0</v>
      </c>
      <c r="Q265" s="86">
        <f t="shared" si="62"/>
        <v>0</v>
      </c>
      <c r="R265" s="86">
        <f t="shared" si="62"/>
        <v>0</v>
      </c>
      <c r="S265" s="86">
        <f t="shared" si="62"/>
        <v>0</v>
      </c>
      <c r="T265" s="86">
        <f t="shared" si="62"/>
        <v>0</v>
      </c>
      <c r="U265" s="86">
        <f t="shared" si="62"/>
        <v>0</v>
      </c>
      <c r="V265" s="86">
        <f t="shared" si="62"/>
        <v>0</v>
      </c>
      <c r="W265" s="86">
        <f t="shared" si="62"/>
        <v>0</v>
      </c>
      <c r="X265" s="86">
        <f t="shared" si="62"/>
        <v>0</v>
      </c>
      <c r="Y265" s="86">
        <f t="shared" si="62"/>
        <v>0</v>
      </c>
      <c r="Z265" s="86">
        <f t="shared" si="62"/>
        <v>0</v>
      </c>
      <c r="AA265" s="86">
        <f t="shared" si="62"/>
        <v>0</v>
      </c>
      <c r="AB265" s="86">
        <f t="shared" si="62"/>
        <v>0</v>
      </c>
      <c r="AC265" s="86">
        <f t="shared" si="62"/>
        <v>0</v>
      </c>
      <c r="AD265" s="86">
        <f t="shared" si="62"/>
        <v>0</v>
      </c>
      <c r="AE265" s="86">
        <f t="shared" si="62"/>
        <v>0</v>
      </c>
      <c r="AF265" s="86">
        <f t="shared" si="62"/>
        <v>0</v>
      </c>
      <c r="AG265" s="86">
        <f t="shared" si="62"/>
        <v>0</v>
      </c>
      <c r="AH265" s="86">
        <f t="shared" si="62"/>
        <v>0</v>
      </c>
      <c r="AI265" s="86">
        <f t="shared" si="62"/>
        <v>0</v>
      </c>
    </row>
    <row r="266" spans="1:28" ht="15">
      <c r="A266" s="83"/>
      <c r="B266" s="83"/>
      <c r="C266" s="83">
        <v>4300</v>
      </c>
      <c r="D266" s="76" t="s">
        <v>140</v>
      </c>
      <c r="E266" s="86">
        <v>670</v>
      </c>
      <c r="F266" s="52"/>
      <c r="G266" s="52">
        <f>E266+F266</f>
        <v>670</v>
      </c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4"/>
      <c r="AB266" s="9"/>
    </row>
    <row r="267" spans="1:35" ht="15">
      <c r="A267" s="83"/>
      <c r="B267" s="83">
        <v>85495</v>
      </c>
      <c r="C267" s="83"/>
      <c r="D267" s="76" t="s">
        <v>16</v>
      </c>
      <c r="E267" s="86">
        <f>SUM(E268:E271)</f>
        <v>106000</v>
      </c>
      <c r="F267" s="86">
        <f aca="true" t="shared" si="63" ref="F267:AI267">SUM(F268:F271)</f>
        <v>52000</v>
      </c>
      <c r="G267" s="86">
        <f t="shared" si="63"/>
        <v>158000</v>
      </c>
      <c r="H267" s="86">
        <f t="shared" si="63"/>
        <v>0</v>
      </c>
      <c r="I267" s="86">
        <f t="shared" si="63"/>
        <v>0</v>
      </c>
      <c r="J267" s="86">
        <f t="shared" si="63"/>
        <v>0</v>
      </c>
      <c r="K267" s="86">
        <f t="shared" si="63"/>
        <v>0</v>
      </c>
      <c r="L267" s="86">
        <f t="shared" si="63"/>
        <v>0</v>
      </c>
      <c r="M267" s="86">
        <f t="shared" si="63"/>
        <v>0</v>
      </c>
      <c r="N267" s="86">
        <f t="shared" si="63"/>
        <v>0</v>
      </c>
      <c r="O267" s="86">
        <f t="shared" si="63"/>
        <v>0</v>
      </c>
      <c r="P267" s="86">
        <f t="shared" si="63"/>
        <v>0</v>
      </c>
      <c r="Q267" s="86">
        <f t="shared" si="63"/>
        <v>0</v>
      </c>
      <c r="R267" s="86">
        <f t="shared" si="63"/>
        <v>0</v>
      </c>
      <c r="S267" s="86">
        <f t="shared" si="63"/>
        <v>0</v>
      </c>
      <c r="T267" s="86">
        <f t="shared" si="63"/>
        <v>0</v>
      </c>
      <c r="U267" s="86">
        <f t="shared" si="63"/>
        <v>0</v>
      </c>
      <c r="V267" s="86">
        <f t="shared" si="63"/>
        <v>0</v>
      </c>
      <c r="W267" s="86">
        <f t="shared" si="63"/>
        <v>0</v>
      </c>
      <c r="X267" s="86">
        <f t="shared" si="63"/>
        <v>0</v>
      </c>
      <c r="Y267" s="86">
        <f t="shared" si="63"/>
        <v>0</v>
      </c>
      <c r="Z267" s="86">
        <f t="shared" si="63"/>
        <v>0</v>
      </c>
      <c r="AA267" s="86">
        <f t="shared" si="63"/>
        <v>0</v>
      </c>
      <c r="AB267" s="86">
        <f t="shared" si="63"/>
        <v>0</v>
      </c>
      <c r="AC267" s="86">
        <f t="shared" si="63"/>
        <v>0</v>
      </c>
      <c r="AD267" s="86">
        <f t="shared" si="63"/>
        <v>0</v>
      </c>
      <c r="AE267" s="86">
        <f t="shared" si="63"/>
        <v>0</v>
      </c>
      <c r="AF267" s="86">
        <f t="shared" si="63"/>
        <v>0</v>
      </c>
      <c r="AG267" s="86">
        <f t="shared" si="63"/>
        <v>0</v>
      </c>
      <c r="AH267" s="86">
        <f t="shared" si="63"/>
        <v>0</v>
      </c>
      <c r="AI267" s="86">
        <f t="shared" si="63"/>
        <v>0</v>
      </c>
    </row>
    <row r="268" spans="1:28" ht="15" hidden="1">
      <c r="A268" s="83"/>
      <c r="B268" s="83"/>
      <c r="C268" s="83">
        <v>4170</v>
      </c>
      <c r="D268" s="76" t="s">
        <v>160</v>
      </c>
      <c r="E268" s="86">
        <v>0</v>
      </c>
      <c r="F268" s="52"/>
      <c r="G268" s="52">
        <f>E268+F268</f>
        <v>0</v>
      </c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4"/>
      <c r="AB268" s="9"/>
    </row>
    <row r="269" spans="1:28" ht="15" hidden="1">
      <c r="A269" s="83"/>
      <c r="B269" s="83"/>
      <c r="C269" s="83">
        <v>4210</v>
      </c>
      <c r="D269" s="76" t="s">
        <v>138</v>
      </c>
      <c r="E269" s="86">
        <v>0</v>
      </c>
      <c r="F269" s="52"/>
      <c r="G269" s="52">
        <f>E269+F269</f>
        <v>0</v>
      </c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4"/>
      <c r="AB269" s="9"/>
    </row>
    <row r="270" spans="1:28" ht="15" hidden="1">
      <c r="A270" s="83"/>
      <c r="B270" s="83"/>
      <c r="C270" s="83">
        <v>4300</v>
      </c>
      <c r="D270" s="76" t="s">
        <v>140</v>
      </c>
      <c r="E270" s="86">
        <v>0</v>
      </c>
      <c r="F270" s="52"/>
      <c r="G270" s="52">
        <f>E270+F270</f>
        <v>0</v>
      </c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4"/>
      <c r="AB270" s="9"/>
    </row>
    <row r="271" spans="1:28" ht="15">
      <c r="A271" s="83"/>
      <c r="B271" s="83"/>
      <c r="C271" s="83">
        <v>4220</v>
      </c>
      <c r="D271" s="76" t="s">
        <v>185</v>
      </c>
      <c r="E271" s="86">
        <v>106000</v>
      </c>
      <c r="F271" s="52">
        <v>52000</v>
      </c>
      <c r="G271" s="52">
        <f>E271+F271</f>
        <v>158000</v>
      </c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4"/>
      <c r="AB271" s="9"/>
    </row>
    <row r="272" spans="1:35" ht="15" customHeight="1">
      <c r="A272" s="81">
        <v>900</v>
      </c>
      <c r="B272" s="81"/>
      <c r="C272" s="81"/>
      <c r="D272" s="77" t="s">
        <v>119</v>
      </c>
      <c r="E272" s="90">
        <f>E273+E276+E279+E282+E284+E288+E291</f>
        <v>1125108</v>
      </c>
      <c r="F272" s="90">
        <f aca="true" t="shared" si="64" ref="F272:AI272">F273+F276+F279+F282+F284+F288+F291</f>
        <v>53440</v>
      </c>
      <c r="G272" s="90">
        <f t="shared" si="64"/>
        <v>1178548</v>
      </c>
      <c r="H272" s="90">
        <f t="shared" si="64"/>
        <v>0</v>
      </c>
      <c r="I272" s="90">
        <f t="shared" si="64"/>
        <v>0</v>
      </c>
      <c r="J272" s="90">
        <f t="shared" si="64"/>
        <v>0</v>
      </c>
      <c r="K272" s="90">
        <f t="shared" si="64"/>
        <v>0</v>
      </c>
      <c r="L272" s="90">
        <f t="shared" si="64"/>
        <v>0</v>
      </c>
      <c r="M272" s="90">
        <f t="shared" si="64"/>
        <v>0</v>
      </c>
      <c r="N272" s="90">
        <f t="shared" si="64"/>
        <v>0</v>
      </c>
      <c r="O272" s="90">
        <f t="shared" si="64"/>
        <v>0</v>
      </c>
      <c r="P272" s="90">
        <f t="shared" si="64"/>
        <v>0</v>
      </c>
      <c r="Q272" s="90">
        <f t="shared" si="64"/>
        <v>0</v>
      </c>
      <c r="R272" s="90">
        <f t="shared" si="64"/>
        <v>0</v>
      </c>
      <c r="S272" s="90">
        <f t="shared" si="64"/>
        <v>0</v>
      </c>
      <c r="T272" s="90">
        <f t="shared" si="64"/>
        <v>0</v>
      </c>
      <c r="U272" s="90">
        <f t="shared" si="64"/>
        <v>0</v>
      </c>
      <c r="V272" s="90">
        <f t="shared" si="64"/>
        <v>0</v>
      </c>
      <c r="W272" s="90">
        <f t="shared" si="64"/>
        <v>0</v>
      </c>
      <c r="X272" s="90">
        <f t="shared" si="64"/>
        <v>0</v>
      </c>
      <c r="Y272" s="90">
        <f t="shared" si="64"/>
        <v>0</v>
      </c>
      <c r="Z272" s="90">
        <f t="shared" si="64"/>
        <v>0</v>
      </c>
      <c r="AA272" s="90">
        <f t="shared" si="64"/>
        <v>0</v>
      </c>
      <c r="AB272" s="90">
        <f t="shared" si="64"/>
        <v>0</v>
      </c>
      <c r="AC272" s="90">
        <f t="shared" si="64"/>
        <v>0</v>
      </c>
      <c r="AD272" s="90">
        <f t="shared" si="64"/>
        <v>0</v>
      </c>
      <c r="AE272" s="90">
        <f t="shared" si="64"/>
        <v>0</v>
      </c>
      <c r="AF272" s="90">
        <f t="shared" si="64"/>
        <v>0</v>
      </c>
      <c r="AG272" s="90">
        <f t="shared" si="64"/>
        <v>0</v>
      </c>
      <c r="AH272" s="90">
        <f t="shared" si="64"/>
        <v>0</v>
      </c>
      <c r="AI272" s="90">
        <f t="shared" si="64"/>
        <v>0</v>
      </c>
    </row>
    <row r="273" spans="1:35" ht="15">
      <c r="A273" s="83"/>
      <c r="B273" s="83">
        <v>90001</v>
      </c>
      <c r="C273" s="83"/>
      <c r="D273" s="76" t="s">
        <v>200</v>
      </c>
      <c r="E273" s="86">
        <f>SUM(E274:E275)</f>
        <v>10120</v>
      </c>
      <c r="F273" s="86">
        <f aca="true" t="shared" si="65" ref="F273:AI273">SUM(F274:F275)</f>
        <v>0</v>
      </c>
      <c r="G273" s="86">
        <f t="shared" si="65"/>
        <v>10120</v>
      </c>
      <c r="H273" s="86">
        <f t="shared" si="65"/>
        <v>0</v>
      </c>
      <c r="I273" s="86">
        <f t="shared" si="65"/>
        <v>0</v>
      </c>
      <c r="J273" s="86">
        <f t="shared" si="65"/>
        <v>0</v>
      </c>
      <c r="K273" s="86">
        <f t="shared" si="65"/>
        <v>0</v>
      </c>
      <c r="L273" s="86">
        <f t="shared" si="65"/>
        <v>0</v>
      </c>
      <c r="M273" s="86">
        <f t="shared" si="65"/>
        <v>0</v>
      </c>
      <c r="N273" s="86">
        <f t="shared" si="65"/>
        <v>0</v>
      </c>
      <c r="O273" s="86">
        <f t="shared" si="65"/>
        <v>0</v>
      </c>
      <c r="P273" s="86">
        <f t="shared" si="65"/>
        <v>0</v>
      </c>
      <c r="Q273" s="86">
        <f t="shared" si="65"/>
        <v>0</v>
      </c>
      <c r="R273" s="86">
        <f t="shared" si="65"/>
        <v>0</v>
      </c>
      <c r="S273" s="86">
        <f t="shared" si="65"/>
        <v>0</v>
      </c>
      <c r="T273" s="86">
        <f t="shared" si="65"/>
        <v>0</v>
      </c>
      <c r="U273" s="86">
        <f t="shared" si="65"/>
        <v>0</v>
      </c>
      <c r="V273" s="86">
        <f t="shared" si="65"/>
        <v>0</v>
      </c>
      <c r="W273" s="86">
        <f t="shared" si="65"/>
        <v>0</v>
      </c>
      <c r="X273" s="86">
        <f t="shared" si="65"/>
        <v>0</v>
      </c>
      <c r="Y273" s="86">
        <f t="shared" si="65"/>
        <v>0</v>
      </c>
      <c r="Z273" s="86">
        <f t="shared" si="65"/>
        <v>0</v>
      </c>
      <c r="AA273" s="86">
        <f t="shared" si="65"/>
        <v>0</v>
      </c>
      <c r="AB273" s="86">
        <f t="shared" si="65"/>
        <v>0</v>
      </c>
      <c r="AC273" s="86">
        <f t="shared" si="65"/>
        <v>0</v>
      </c>
      <c r="AD273" s="86">
        <f t="shared" si="65"/>
        <v>0</v>
      </c>
      <c r="AE273" s="86">
        <f t="shared" si="65"/>
        <v>0</v>
      </c>
      <c r="AF273" s="86">
        <f t="shared" si="65"/>
        <v>0</v>
      </c>
      <c r="AG273" s="86">
        <f t="shared" si="65"/>
        <v>0</v>
      </c>
      <c r="AH273" s="86">
        <f t="shared" si="65"/>
        <v>0</v>
      </c>
      <c r="AI273" s="86">
        <f t="shared" si="65"/>
        <v>0</v>
      </c>
    </row>
    <row r="274" spans="1:40" ht="15">
      <c r="A274" s="83"/>
      <c r="B274" s="83"/>
      <c r="C274" s="83">
        <v>4300</v>
      </c>
      <c r="D274" s="76" t="s">
        <v>140</v>
      </c>
      <c r="E274" s="86">
        <v>5060</v>
      </c>
      <c r="F274" s="52"/>
      <c r="G274" s="52">
        <f>E274+F274</f>
        <v>5060</v>
      </c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6"/>
      <c r="AD274" s="126"/>
      <c r="AE274" s="126"/>
      <c r="AF274" s="126"/>
      <c r="AG274" s="126"/>
      <c r="AH274" s="126"/>
      <c r="AI274" s="126"/>
      <c r="AJ274" s="126"/>
      <c r="AK274" s="126"/>
      <c r="AL274" s="126"/>
      <c r="AM274" s="126"/>
      <c r="AN274" s="126"/>
    </row>
    <row r="275" spans="1:40" ht="15">
      <c r="A275" s="83"/>
      <c r="B275" s="83"/>
      <c r="C275" s="83">
        <v>4430</v>
      </c>
      <c r="D275" s="76" t="s">
        <v>146</v>
      </c>
      <c r="E275" s="86">
        <v>5060</v>
      </c>
      <c r="F275" s="52"/>
      <c r="G275" s="52">
        <f>E275+F275</f>
        <v>5060</v>
      </c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6"/>
      <c r="AD275" s="126"/>
      <c r="AE275" s="126"/>
      <c r="AF275" s="126"/>
      <c r="AG275" s="126"/>
      <c r="AH275" s="126"/>
      <c r="AI275" s="126"/>
      <c r="AJ275" s="126"/>
      <c r="AK275" s="126"/>
      <c r="AL275" s="126"/>
      <c r="AM275" s="126"/>
      <c r="AN275" s="126"/>
    </row>
    <row r="276" spans="1:40" ht="15">
      <c r="A276" s="83"/>
      <c r="B276" s="83">
        <v>90003</v>
      </c>
      <c r="C276" s="83"/>
      <c r="D276" s="76" t="s">
        <v>201</v>
      </c>
      <c r="E276" s="86">
        <f>SUM(E277:E278)</f>
        <v>17150</v>
      </c>
      <c r="F276" s="86">
        <f aca="true" t="shared" si="66" ref="F276:AI276">SUM(F277:F278)</f>
        <v>0</v>
      </c>
      <c r="G276" s="86">
        <f t="shared" si="66"/>
        <v>17150</v>
      </c>
      <c r="H276" s="86">
        <f t="shared" si="66"/>
        <v>0</v>
      </c>
      <c r="I276" s="86">
        <f t="shared" si="66"/>
        <v>0</v>
      </c>
      <c r="J276" s="86">
        <f t="shared" si="66"/>
        <v>0</v>
      </c>
      <c r="K276" s="86">
        <f t="shared" si="66"/>
        <v>0</v>
      </c>
      <c r="L276" s="86">
        <f t="shared" si="66"/>
        <v>0</v>
      </c>
      <c r="M276" s="86">
        <f t="shared" si="66"/>
        <v>0</v>
      </c>
      <c r="N276" s="86">
        <f t="shared" si="66"/>
        <v>0</v>
      </c>
      <c r="O276" s="86">
        <f t="shared" si="66"/>
        <v>0</v>
      </c>
      <c r="P276" s="86">
        <f t="shared" si="66"/>
        <v>0</v>
      </c>
      <c r="Q276" s="86">
        <f t="shared" si="66"/>
        <v>0</v>
      </c>
      <c r="R276" s="86">
        <f t="shared" si="66"/>
        <v>0</v>
      </c>
      <c r="S276" s="86">
        <f t="shared" si="66"/>
        <v>0</v>
      </c>
      <c r="T276" s="86">
        <f t="shared" si="66"/>
        <v>0</v>
      </c>
      <c r="U276" s="86">
        <f t="shared" si="66"/>
        <v>0</v>
      </c>
      <c r="V276" s="86">
        <f t="shared" si="66"/>
        <v>0</v>
      </c>
      <c r="W276" s="86">
        <f t="shared" si="66"/>
        <v>0</v>
      </c>
      <c r="X276" s="86">
        <f t="shared" si="66"/>
        <v>0</v>
      </c>
      <c r="Y276" s="86">
        <f t="shared" si="66"/>
        <v>0</v>
      </c>
      <c r="Z276" s="86">
        <f t="shared" si="66"/>
        <v>0</v>
      </c>
      <c r="AA276" s="86">
        <f t="shared" si="66"/>
        <v>0</v>
      </c>
      <c r="AB276" s="86">
        <f t="shared" si="66"/>
        <v>0</v>
      </c>
      <c r="AC276" s="86">
        <f t="shared" si="66"/>
        <v>0</v>
      </c>
      <c r="AD276" s="86">
        <f t="shared" si="66"/>
        <v>0</v>
      </c>
      <c r="AE276" s="86">
        <f t="shared" si="66"/>
        <v>0</v>
      </c>
      <c r="AF276" s="86">
        <f t="shared" si="66"/>
        <v>0</v>
      </c>
      <c r="AG276" s="86">
        <f t="shared" si="66"/>
        <v>0</v>
      </c>
      <c r="AH276" s="86">
        <f t="shared" si="66"/>
        <v>0</v>
      </c>
      <c r="AI276" s="86">
        <f t="shared" si="66"/>
        <v>0</v>
      </c>
      <c r="AJ276" s="126"/>
      <c r="AK276" s="126"/>
      <c r="AL276" s="126"/>
      <c r="AM276" s="126"/>
      <c r="AN276" s="126"/>
    </row>
    <row r="277" spans="1:40" ht="15">
      <c r="A277" s="83"/>
      <c r="B277" s="83"/>
      <c r="C277" s="83">
        <v>4210</v>
      </c>
      <c r="D277" s="76" t="s">
        <v>138</v>
      </c>
      <c r="E277" s="86">
        <v>3150</v>
      </c>
      <c r="F277" s="52"/>
      <c r="G277" s="52">
        <f>E277+F277</f>
        <v>3150</v>
      </c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6"/>
      <c r="AD277" s="126"/>
      <c r="AE277" s="126"/>
      <c r="AF277" s="126"/>
      <c r="AG277" s="126"/>
      <c r="AH277" s="126"/>
      <c r="AI277" s="126"/>
      <c r="AJ277" s="126"/>
      <c r="AK277" s="126"/>
      <c r="AL277" s="126"/>
      <c r="AM277" s="126"/>
      <c r="AN277" s="126"/>
    </row>
    <row r="278" spans="1:40" ht="15">
      <c r="A278" s="83"/>
      <c r="B278" s="83"/>
      <c r="C278" s="83">
        <v>4300</v>
      </c>
      <c r="D278" s="76" t="s">
        <v>140</v>
      </c>
      <c r="E278" s="86">
        <v>14000</v>
      </c>
      <c r="F278" s="52"/>
      <c r="G278" s="52">
        <f>E278+F278</f>
        <v>14000</v>
      </c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6"/>
      <c r="AD278" s="126"/>
      <c r="AE278" s="126"/>
      <c r="AF278" s="126"/>
      <c r="AG278" s="126"/>
      <c r="AH278" s="126"/>
      <c r="AI278" s="126"/>
      <c r="AJ278" s="126"/>
      <c r="AK278" s="126"/>
      <c r="AL278" s="126"/>
      <c r="AM278" s="126"/>
      <c r="AN278" s="126"/>
    </row>
    <row r="279" spans="1:40" ht="15">
      <c r="A279" s="83"/>
      <c r="B279" s="83">
        <v>90004</v>
      </c>
      <c r="C279" s="83"/>
      <c r="D279" s="76" t="s">
        <v>202</v>
      </c>
      <c r="E279" s="86">
        <f>SUM(E280:E281)</f>
        <v>13850</v>
      </c>
      <c r="F279" s="86">
        <f aca="true" t="shared" si="67" ref="F279:AI279">SUM(F280:F281)</f>
        <v>0</v>
      </c>
      <c r="G279" s="86">
        <f t="shared" si="67"/>
        <v>13850</v>
      </c>
      <c r="H279" s="86">
        <f t="shared" si="67"/>
        <v>0</v>
      </c>
      <c r="I279" s="86">
        <f t="shared" si="67"/>
        <v>0</v>
      </c>
      <c r="J279" s="86">
        <f t="shared" si="67"/>
        <v>0</v>
      </c>
      <c r="K279" s="86">
        <f t="shared" si="67"/>
        <v>0</v>
      </c>
      <c r="L279" s="86">
        <f t="shared" si="67"/>
        <v>0</v>
      </c>
      <c r="M279" s="86">
        <f t="shared" si="67"/>
        <v>0</v>
      </c>
      <c r="N279" s="86">
        <f t="shared" si="67"/>
        <v>0</v>
      </c>
      <c r="O279" s="86">
        <f t="shared" si="67"/>
        <v>0</v>
      </c>
      <c r="P279" s="86">
        <f t="shared" si="67"/>
        <v>0</v>
      </c>
      <c r="Q279" s="86">
        <f t="shared" si="67"/>
        <v>0</v>
      </c>
      <c r="R279" s="86">
        <f t="shared" si="67"/>
        <v>0</v>
      </c>
      <c r="S279" s="86">
        <f t="shared" si="67"/>
        <v>0</v>
      </c>
      <c r="T279" s="86">
        <f t="shared" si="67"/>
        <v>0</v>
      </c>
      <c r="U279" s="86">
        <f t="shared" si="67"/>
        <v>0</v>
      </c>
      <c r="V279" s="86">
        <f t="shared" si="67"/>
        <v>0</v>
      </c>
      <c r="W279" s="86">
        <f t="shared" si="67"/>
        <v>0</v>
      </c>
      <c r="X279" s="86">
        <f t="shared" si="67"/>
        <v>0</v>
      </c>
      <c r="Y279" s="86">
        <f t="shared" si="67"/>
        <v>0</v>
      </c>
      <c r="Z279" s="86">
        <f t="shared" si="67"/>
        <v>0</v>
      </c>
      <c r="AA279" s="86">
        <f t="shared" si="67"/>
        <v>0</v>
      </c>
      <c r="AB279" s="86">
        <f t="shared" si="67"/>
        <v>0</v>
      </c>
      <c r="AC279" s="86">
        <f t="shared" si="67"/>
        <v>0</v>
      </c>
      <c r="AD279" s="86">
        <f t="shared" si="67"/>
        <v>0</v>
      </c>
      <c r="AE279" s="86">
        <f t="shared" si="67"/>
        <v>0</v>
      </c>
      <c r="AF279" s="86">
        <f t="shared" si="67"/>
        <v>0</v>
      </c>
      <c r="AG279" s="86">
        <f t="shared" si="67"/>
        <v>0</v>
      </c>
      <c r="AH279" s="86">
        <f t="shared" si="67"/>
        <v>0</v>
      </c>
      <c r="AI279" s="86">
        <f t="shared" si="67"/>
        <v>0</v>
      </c>
      <c r="AJ279" s="126"/>
      <c r="AK279" s="126"/>
      <c r="AL279" s="126"/>
      <c r="AM279" s="126"/>
      <c r="AN279" s="126"/>
    </row>
    <row r="280" spans="1:40" ht="15">
      <c r="A280" s="83"/>
      <c r="B280" s="83"/>
      <c r="C280" s="83">
        <v>4210</v>
      </c>
      <c r="D280" s="76" t="s">
        <v>138</v>
      </c>
      <c r="E280" s="86">
        <v>4150</v>
      </c>
      <c r="F280" s="52"/>
      <c r="G280" s="52">
        <f>E280+F280</f>
        <v>4150</v>
      </c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6"/>
      <c r="AD280" s="126"/>
      <c r="AE280" s="126"/>
      <c r="AF280" s="126"/>
      <c r="AG280" s="126"/>
      <c r="AH280" s="126"/>
      <c r="AI280" s="126"/>
      <c r="AJ280" s="126"/>
      <c r="AK280" s="126"/>
      <c r="AL280" s="126"/>
      <c r="AM280" s="126"/>
      <c r="AN280" s="126"/>
    </row>
    <row r="281" spans="1:40" ht="15">
      <c r="A281" s="83"/>
      <c r="B281" s="83"/>
      <c r="C281" s="83">
        <v>4300</v>
      </c>
      <c r="D281" s="76" t="s">
        <v>140</v>
      </c>
      <c r="E281" s="86">
        <v>9700</v>
      </c>
      <c r="F281" s="52"/>
      <c r="G281" s="52">
        <f>E281+F281</f>
        <v>9700</v>
      </c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/>
      <c r="AB281" s="125"/>
      <c r="AC281" s="126"/>
      <c r="AD281" s="126"/>
      <c r="AE281" s="126"/>
      <c r="AF281" s="126"/>
      <c r="AG281" s="126"/>
      <c r="AH281" s="126"/>
      <c r="AI281" s="126"/>
      <c r="AJ281" s="126"/>
      <c r="AK281" s="126"/>
      <c r="AL281" s="126"/>
      <c r="AM281" s="126"/>
      <c r="AN281" s="126"/>
    </row>
    <row r="282" spans="1:40" ht="15" hidden="1">
      <c r="A282" s="83"/>
      <c r="B282" s="83">
        <v>90013</v>
      </c>
      <c r="C282" s="83"/>
      <c r="D282" s="76" t="s">
        <v>203</v>
      </c>
      <c r="E282" s="86">
        <f>E283</f>
        <v>0</v>
      </c>
      <c r="F282" s="52"/>
      <c r="G282" s="52">
        <f>E282+F282</f>
        <v>0</v>
      </c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6"/>
      <c r="AD282" s="126"/>
      <c r="AE282" s="126"/>
      <c r="AF282" s="126"/>
      <c r="AG282" s="126"/>
      <c r="AH282" s="126"/>
      <c r="AI282" s="126"/>
      <c r="AJ282" s="126"/>
      <c r="AK282" s="126"/>
      <c r="AL282" s="126"/>
      <c r="AM282" s="126"/>
      <c r="AN282" s="126"/>
    </row>
    <row r="283" spans="1:40" ht="60" hidden="1">
      <c r="A283" s="83"/>
      <c r="B283" s="83"/>
      <c r="C283" s="83">
        <v>6300</v>
      </c>
      <c r="D283" s="76" t="s">
        <v>204</v>
      </c>
      <c r="E283" s="86">
        <v>0</v>
      </c>
      <c r="F283" s="52"/>
      <c r="G283" s="52">
        <f>E283+F283</f>
        <v>0</v>
      </c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6"/>
      <c r="AD283" s="126"/>
      <c r="AE283" s="126"/>
      <c r="AF283" s="126"/>
      <c r="AG283" s="126"/>
      <c r="AH283" s="126"/>
      <c r="AI283" s="126"/>
      <c r="AJ283" s="126"/>
      <c r="AK283" s="126"/>
      <c r="AL283" s="126"/>
      <c r="AM283" s="126"/>
      <c r="AN283" s="126"/>
    </row>
    <row r="284" spans="1:40" ht="15">
      <c r="A284" s="83"/>
      <c r="B284" s="83">
        <v>90015</v>
      </c>
      <c r="C284" s="83"/>
      <c r="D284" s="76" t="s">
        <v>205</v>
      </c>
      <c r="E284" s="86">
        <f>SUM(E285:E287)</f>
        <v>274800</v>
      </c>
      <c r="F284" s="86">
        <f aca="true" t="shared" si="68" ref="F284:AI284">SUM(F285:F287)</f>
        <v>0</v>
      </c>
      <c r="G284" s="86">
        <f t="shared" si="68"/>
        <v>274800</v>
      </c>
      <c r="H284" s="86">
        <f t="shared" si="68"/>
        <v>0</v>
      </c>
      <c r="I284" s="86">
        <f t="shared" si="68"/>
        <v>0</v>
      </c>
      <c r="J284" s="86">
        <f t="shared" si="68"/>
        <v>0</v>
      </c>
      <c r="K284" s="86">
        <f t="shared" si="68"/>
        <v>0</v>
      </c>
      <c r="L284" s="86">
        <f t="shared" si="68"/>
        <v>0</v>
      </c>
      <c r="M284" s="86">
        <f t="shared" si="68"/>
        <v>0</v>
      </c>
      <c r="N284" s="86">
        <f t="shared" si="68"/>
        <v>0</v>
      </c>
      <c r="O284" s="86">
        <f t="shared" si="68"/>
        <v>0</v>
      </c>
      <c r="P284" s="86">
        <f t="shared" si="68"/>
        <v>0</v>
      </c>
      <c r="Q284" s="86">
        <f t="shared" si="68"/>
        <v>0</v>
      </c>
      <c r="R284" s="86">
        <f t="shared" si="68"/>
        <v>0</v>
      </c>
      <c r="S284" s="86">
        <f t="shared" si="68"/>
        <v>0</v>
      </c>
      <c r="T284" s="86">
        <f t="shared" si="68"/>
        <v>0</v>
      </c>
      <c r="U284" s="86">
        <f t="shared" si="68"/>
        <v>0</v>
      </c>
      <c r="V284" s="86">
        <f t="shared" si="68"/>
        <v>0</v>
      </c>
      <c r="W284" s="86">
        <f t="shared" si="68"/>
        <v>0</v>
      </c>
      <c r="X284" s="86">
        <f t="shared" si="68"/>
        <v>0</v>
      </c>
      <c r="Y284" s="86">
        <f t="shared" si="68"/>
        <v>0</v>
      </c>
      <c r="Z284" s="86">
        <f t="shared" si="68"/>
        <v>0</v>
      </c>
      <c r="AA284" s="86">
        <f t="shared" si="68"/>
        <v>0</v>
      </c>
      <c r="AB284" s="86">
        <f t="shared" si="68"/>
        <v>0</v>
      </c>
      <c r="AC284" s="86">
        <f t="shared" si="68"/>
        <v>0</v>
      </c>
      <c r="AD284" s="86">
        <f t="shared" si="68"/>
        <v>0</v>
      </c>
      <c r="AE284" s="86">
        <f t="shared" si="68"/>
        <v>0</v>
      </c>
      <c r="AF284" s="86">
        <f t="shared" si="68"/>
        <v>0</v>
      </c>
      <c r="AG284" s="86">
        <f t="shared" si="68"/>
        <v>0</v>
      </c>
      <c r="AH284" s="86">
        <f t="shared" si="68"/>
        <v>0</v>
      </c>
      <c r="AI284" s="86">
        <f t="shared" si="68"/>
        <v>0</v>
      </c>
      <c r="AJ284" s="126"/>
      <c r="AK284" s="126"/>
      <c r="AL284" s="126"/>
      <c r="AM284" s="126"/>
      <c r="AN284" s="126"/>
    </row>
    <row r="285" spans="1:40" ht="15">
      <c r="A285" s="83"/>
      <c r="B285" s="83"/>
      <c r="C285" s="83">
        <v>4260</v>
      </c>
      <c r="D285" s="76" t="s">
        <v>161</v>
      </c>
      <c r="E285" s="86">
        <v>111900</v>
      </c>
      <c r="F285" s="52"/>
      <c r="G285" s="52">
        <f>E285+F285</f>
        <v>111900</v>
      </c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6"/>
      <c r="AD285" s="126"/>
      <c r="AE285" s="126"/>
      <c r="AF285" s="126"/>
      <c r="AG285" s="126"/>
      <c r="AH285" s="126"/>
      <c r="AI285" s="126"/>
      <c r="AJ285" s="126"/>
      <c r="AK285" s="126"/>
      <c r="AL285" s="126"/>
      <c r="AM285" s="126"/>
      <c r="AN285" s="126"/>
    </row>
    <row r="286" spans="1:40" ht="15">
      <c r="A286" s="83"/>
      <c r="B286" s="83"/>
      <c r="C286" s="83">
        <v>4270</v>
      </c>
      <c r="D286" s="76" t="s">
        <v>139</v>
      </c>
      <c r="E286" s="86">
        <v>162900</v>
      </c>
      <c r="F286" s="52"/>
      <c r="G286" s="52">
        <f>E286+F286</f>
        <v>162900</v>
      </c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/>
      <c r="AB286" s="125"/>
      <c r="AC286" s="126"/>
      <c r="AD286" s="126"/>
      <c r="AE286" s="126"/>
      <c r="AF286" s="126"/>
      <c r="AG286" s="126"/>
      <c r="AH286" s="126"/>
      <c r="AI286" s="126"/>
      <c r="AJ286" s="126"/>
      <c r="AK286" s="126"/>
      <c r="AL286" s="126"/>
      <c r="AM286" s="126"/>
      <c r="AN286" s="126"/>
    </row>
    <row r="287" spans="1:40" ht="15" hidden="1">
      <c r="A287" s="83"/>
      <c r="B287" s="83"/>
      <c r="C287" s="83">
        <v>6050</v>
      </c>
      <c r="D287" s="76" t="s">
        <v>130</v>
      </c>
      <c r="E287" s="86"/>
      <c r="F287" s="52"/>
      <c r="G287" s="52">
        <f>E287+F287</f>
        <v>0</v>
      </c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5"/>
      <c r="AB287" s="125"/>
      <c r="AC287" s="126"/>
      <c r="AD287" s="126"/>
      <c r="AE287" s="126"/>
      <c r="AF287" s="126"/>
      <c r="AG287" s="126"/>
      <c r="AH287" s="126"/>
      <c r="AI287" s="126"/>
      <c r="AJ287" s="126"/>
      <c r="AK287" s="126"/>
      <c r="AL287" s="126"/>
      <c r="AM287" s="126"/>
      <c r="AN287" s="126"/>
    </row>
    <row r="288" spans="1:40" ht="15">
      <c r="A288" s="83"/>
      <c r="B288" s="83">
        <v>90017</v>
      </c>
      <c r="C288" s="83"/>
      <c r="D288" s="76" t="s">
        <v>206</v>
      </c>
      <c r="E288" s="86">
        <f>SUM(E289:E290)</f>
        <v>678788</v>
      </c>
      <c r="F288" s="86">
        <f aca="true" t="shared" si="69" ref="F288:AI288">SUM(F289:F290)</f>
        <v>50565</v>
      </c>
      <c r="G288" s="86">
        <f t="shared" si="69"/>
        <v>729353</v>
      </c>
      <c r="H288" s="86">
        <f t="shared" si="69"/>
        <v>0</v>
      </c>
      <c r="I288" s="86">
        <f t="shared" si="69"/>
        <v>0</v>
      </c>
      <c r="J288" s="86">
        <f t="shared" si="69"/>
        <v>0</v>
      </c>
      <c r="K288" s="86">
        <f t="shared" si="69"/>
        <v>0</v>
      </c>
      <c r="L288" s="86">
        <f t="shared" si="69"/>
        <v>0</v>
      </c>
      <c r="M288" s="86">
        <f t="shared" si="69"/>
        <v>0</v>
      </c>
      <c r="N288" s="86">
        <f t="shared" si="69"/>
        <v>0</v>
      </c>
      <c r="O288" s="86">
        <f t="shared" si="69"/>
        <v>0</v>
      </c>
      <c r="P288" s="86">
        <f t="shared" si="69"/>
        <v>0</v>
      </c>
      <c r="Q288" s="86">
        <f t="shared" si="69"/>
        <v>0</v>
      </c>
      <c r="R288" s="86">
        <f t="shared" si="69"/>
        <v>0</v>
      </c>
      <c r="S288" s="86">
        <f t="shared" si="69"/>
        <v>0</v>
      </c>
      <c r="T288" s="86">
        <f t="shared" si="69"/>
        <v>0</v>
      </c>
      <c r="U288" s="86">
        <f t="shared" si="69"/>
        <v>0</v>
      </c>
      <c r="V288" s="86">
        <f t="shared" si="69"/>
        <v>0</v>
      </c>
      <c r="W288" s="86">
        <f t="shared" si="69"/>
        <v>0</v>
      </c>
      <c r="X288" s="86">
        <f t="shared" si="69"/>
        <v>0</v>
      </c>
      <c r="Y288" s="86">
        <f t="shared" si="69"/>
        <v>0</v>
      </c>
      <c r="Z288" s="86">
        <f t="shared" si="69"/>
        <v>0</v>
      </c>
      <c r="AA288" s="86">
        <f t="shared" si="69"/>
        <v>0</v>
      </c>
      <c r="AB288" s="86">
        <f t="shared" si="69"/>
        <v>0</v>
      </c>
      <c r="AC288" s="86">
        <f t="shared" si="69"/>
        <v>0</v>
      </c>
      <c r="AD288" s="86">
        <f t="shared" si="69"/>
        <v>0</v>
      </c>
      <c r="AE288" s="86">
        <f t="shared" si="69"/>
        <v>0</v>
      </c>
      <c r="AF288" s="86">
        <f t="shared" si="69"/>
        <v>0</v>
      </c>
      <c r="AG288" s="86">
        <f t="shared" si="69"/>
        <v>0</v>
      </c>
      <c r="AH288" s="86">
        <f t="shared" si="69"/>
        <v>0</v>
      </c>
      <c r="AI288" s="86">
        <f t="shared" si="69"/>
        <v>0</v>
      </c>
      <c r="AJ288" s="126"/>
      <c r="AK288" s="126"/>
      <c r="AL288" s="126"/>
      <c r="AM288" s="126"/>
      <c r="AN288" s="126"/>
    </row>
    <row r="289" spans="1:40" ht="15" customHeight="1">
      <c r="A289" s="83"/>
      <c r="B289" s="83"/>
      <c r="C289" s="83">
        <v>2650</v>
      </c>
      <c r="D289" s="76" t="s">
        <v>207</v>
      </c>
      <c r="E289" s="86">
        <v>578788</v>
      </c>
      <c r="F289" s="52">
        <v>50565</v>
      </c>
      <c r="G289" s="52">
        <f>E289+F289</f>
        <v>629353</v>
      </c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  <c r="AA289" s="125"/>
      <c r="AB289" s="125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26"/>
    </row>
    <row r="290" spans="1:40" ht="43.5" customHeight="1">
      <c r="A290" s="83"/>
      <c r="B290" s="83"/>
      <c r="C290" s="83">
        <v>6210</v>
      </c>
      <c r="D290" s="76" t="s">
        <v>208</v>
      </c>
      <c r="E290" s="86">
        <v>100000</v>
      </c>
      <c r="F290" s="52"/>
      <c r="G290" s="52">
        <f>E290+F290</f>
        <v>100000</v>
      </c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  <c r="AA290" s="125"/>
      <c r="AB290" s="125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</row>
    <row r="291" spans="1:40" ht="15">
      <c r="A291" s="83"/>
      <c r="B291" s="83">
        <v>90095</v>
      </c>
      <c r="C291" s="83"/>
      <c r="D291" s="76" t="s">
        <v>16</v>
      </c>
      <c r="E291" s="86">
        <f>SUM(E295:E298)</f>
        <v>130400</v>
      </c>
      <c r="F291" s="86">
        <f>SUM(F292:F299)</f>
        <v>2875</v>
      </c>
      <c r="G291" s="86">
        <f aca="true" t="shared" si="70" ref="G291:AI291">SUM(G292:G299)</f>
        <v>133275</v>
      </c>
      <c r="H291" s="86">
        <f t="shared" si="70"/>
        <v>0</v>
      </c>
      <c r="I291" s="86">
        <f t="shared" si="70"/>
        <v>0</v>
      </c>
      <c r="J291" s="86">
        <f t="shared" si="70"/>
        <v>0</v>
      </c>
      <c r="K291" s="86">
        <f t="shared" si="70"/>
        <v>0</v>
      </c>
      <c r="L291" s="86">
        <f t="shared" si="70"/>
        <v>0</v>
      </c>
      <c r="M291" s="86">
        <f t="shared" si="70"/>
        <v>0</v>
      </c>
      <c r="N291" s="86">
        <f t="shared" si="70"/>
        <v>0</v>
      </c>
      <c r="O291" s="86">
        <f t="shared" si="70"/>
        <v>0</v>
      </c>
      <c r="P291" s="86">
        <f t="shared" si="70"/>
        <v>0</v>
      </c>
      <c r="Q291" s="86">
        <f t="shared" si="70"/>
        <v>0</v>
      </c>
      <c r="R291" s="86">
        <f t="shared" si="70"/>
        <v>0</v>
      </c>
      <c r="S291" s="86">
        <f t="shared" si="70"/>
        <v>0</v>
      </c>
      <c r="T291" s="86">
        <f t="shared" si="70"/>
        <v>0</v>
      </c>
      <c r="U291" s="86">
        <f t="shared" si="70"/>
        <v>0</v>
      </c>
      <c r="V291" s="86">
        <f t="shared" si="70"/>
        <v>0</v>
      </c>
      <c r="W291" s="86">
        <f t="shared" si="70"/>
        <v>0</v>
      </c>
      <c r="X291" s="86">
        <f t="shared" si="70"/>
        <v>0</v>
      </c>
      <c r="Y291" s="86">
        <f t="shared" si="70"/>
        <v>0</v>
      </c>
      <c r="Z291" s="86">
        <f t="shared" si="70"/>
        <v>0</v>
      </c>
      <c r="AA291" s="86">
        <f t="shared" si="70"/>
        <v>0</v>
      </c>
      <c r="AB291" s="86">
        <f t="shared" si="70"/>
        <v>0</v>
      </c>
      <c r="AC291" s="86">
        <f t="shared" si="70"/>
        <v>0</v>
      </c>
      <c r="AD291" s="86">
        <f t="shared" si="70"/>
        <v>0</v>
      </c>
      <c r="AE291" s="86">
        <f t="shared" si="70"/>
        <v>0</v>
      </c>
      <c r="AF291" s="86">
        <f t="shared" si="70"/>
        <v>0</v>
      </c>
      <c r="AG291" s="86">
        <f t="shared" si="70"/>
        <v>0</v>
      </c>
      <c r="AH291" s="86">
        <f t="shared" si="70"/>
        <v>0</v>
      </c>
      <c r="AI291" s="86">
        <f t="shared" si="70"/>
        <v>0</v>
      </c>
      <c r="AJ291" s="126"/>
      <c r="AK291" s="126"/>
      <c r="AL291" s="126"/>
      <c r="AM291" s="126"/>
      <c r="AN291" s="126"/>
    </row>
    <row r="292" spans="1:40" ht="15">
      <c r="A292" s="83"/>
      <c r="B292" s="83"/>
      <c r="C292" s="83">
        <v>4110</v>
      </c>
      <c r="D292" s="76" t="s">
        <v>153</v>
      </c>
      <c r="E292" s="86"/>
      <c r="F292" s="86">
        <v>415</v>
      </c>
      <c r="G292" s="52">
        <f aca="true" t="shared" si="71" ref="G292:G299">E292+F292</f>
        <v>415</v>
      </c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  <c r="AB292" s="127"/>
      <c r="AC292" s="127"/>
      <c r="AD292" s="127"/>
      <c r="AE292" s="127"/>
      <c r="AF292" s="127"/>
      <c r="AG292" s="127"/>
      <c r="AH292" s="127"/>
      <c r="AI292" s="127"/>
      <c r="AJ292" s="126"/>
      <c r="AK292" s="126"/>
      <c r="AL292" s="126"/>
      <c r="AM292" s="126"/>
      <c r="AN292" s="126"/>
    </row>
    <row r="293" spans="1:40" ht="15">
      <c r="A293" s="83"/>
      <c r="B293" s="83"/>
      <c r="C293" s="83">
        <v>4120</v>
      </c>
      <c r="D293" s="76" t="s">
        <v>154</v>
      </c>
      <c r="E293" s="86"/>
      <c r="F293" s="86">
        <v>60</v>
      </c>
      <c r="G293" s="52">
        <f t="shared" si="71"/>
        <v>60</v>
      </c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  <c r="AC293" s="127"/>
      <c r="AD293" s="127"/>
      <c r="AE293" s="127"/>
      <c r="AF293" s="127"/>
      <c r="AG293" s="127"/>
      <c r="AH293" s="127"/>
      <c r="AI293" s="127"/>
      <c r="AJ293" s="126"/>
      <c r="AK293" s="126"/>
      <c r="AL293" s="126"/>
      <c r="AM293" s="126"/>
      <c r="AN293" s="126"/>
    </row>
    <row r="294" spans="1:40" ht="15">
      <c r="A294" s="83"/>
      <c r="B294" s="83"/>
      <c r="C294" s="83">
        <v>4170</v>
      </c>
      <c r="D294" s="76" t="s">
        <v>160</v>
      </c>
      <c r="E294" s="86"/>
      <c r="F294" s="86">
        <v>2400</v>
      </c>
      <c r="G294" s="52">
        <f t="shared" si="71"/>
        <v>2400</v>
      </c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127"/>
      <c r="AD294" s="127"/>
      <c r="AE294" s="127"/>
      <c r="AF294" s="127"/>
      <c r="AG294" s="127"/>
      <c r="AH294" s="127"/>
      <c r="AI294" s="127"/>
      <c r="AJ294" s="126"/>
      <c r="AK294" s="126"/>
      <c r="AL294" s="126"/>
      <c r="AM294" s="126"/>
      <c r="AN294" s="126"/>
    </row>
    <row r="295" spans="1:40" ht="15">
      <c r="A295" s="83"/>
      <c r="B295" s="83"/>
      <c r="C295" s="83">
        <v>4210</v>
      </c>
      <c r="D295" s="76" t="s">
        <v>138</v>
      </c>
      <c r="E295" s="86">
        <v>24500</v>
      </c>
      <c r="F295" s="52"/>
      <c r="G295" s="52">
        <f t="shared" si="71"/>
        <v>24500</v>
      </c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  <c r="AB295" s="125"/>
      <c r="AC295" s="126"/>
      <c r="AD295" s="126"/>
      <c r="AE295" s="126"/>
      <c r="AF295" s="126"/>
      <c r="AG295" s="126"/>
      <c r="AH295" s="126"/>
      <c r="AI295" s="126"/>
      <c r="AJ295" s="126"/>
      <c r="AK295" s="126"/>
      <c r="AL295" s="126"/>
      <c r="AM295" s="126"/>
      <c r="AN295" s="126"/>
    </row>
    <row r="296" spans="1:40" ht="15">
      <c r="A296" s="83"/>
      <c r="B296" s="83"/>
      <c r="C296" s="83">
        <v>4260</v>
      </c>
      <c r="D296" s="76" t="s">
        <v>161</v>
      </c>
      <c r="E296" s="86">
        <v>28000</v>
      </c>
      <c r="F296" s="52"/>
      <c r="G296" s="52">
        <f t="shared" si="71"/>
        <v>28000</v>
      </c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  <c r="AA296" s="125"/>
      <c r="AB296" s="125"/>
      <c r="AC296" s="126"/>
      <c r="AD296" s="126"/>
      <c r="AE296" s="126"/>
      <c r="AF296" s="126"/>
      <c r="AG296" s="126"/>
      <c r="AH296" s="126"/>
      <c r="AI296" s="126"/>
      <c r="AJ296" s="126"/>
      <c r="AK296" s="126"/>
      <c r="AL296" s="126"/>
      <c r="AM296" s="126"/>
      <c r="AN296" s="126"/>
    </row>
    <row r="297" spans="1:40" ht="15">
      <c r="A297" s="83"/>
      <c r="B297" s="83"/>
      <c r="C297" s="83">
        <v>4270</v>
      </c>
      <c r="D297" s="76" t="s">
        <v>139</v>
      </c>
      <c r="E297" s="86">
        <v>27400</v>
      </c>
      <c r="F297" s="52"/>
      <c r="G297" s="52">
        <f t="shared" si="71"/>
        <v>27400</v>
      </c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  <c r="AA297" s="125"/>
      <c r="AB297" s="125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N297" s="126"/>
    </row>
    <row r="298" spans="1:40" ht="15">
      <c r="A298" s="83"/>
      <c r="B298" s="83"/>
      <c r="C298" s="83">
        <v>4300</v>
      </c>
      <c r="D298" s="76" t="s">
        <v>140</v>
      </c>
      <c r="E298" s="86">
        <v>50500</v>
      </c>
      <c r="F298" s="52">
        <v>-300</v>
      </c>
      <c r="G298" s="52">
        <f t="shared" si="71"/>
        <v>50200</v>
      </c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  <c r="AA298" s="125"/>
      <c r="AB298" s="125"/>
      <c r="AC298" s="126"/>
      <c r="AD298" s="126"/>
      <c r="AE298" s="126"/>
      <c r="AF298" s="126"/>
      <c r="AG298" s="126"/>
      <c r="AH298" s="126"/>
      <c r="AI298" s="126"/>
      <c r="AJ298" s="126"/>
      <c r="AK298" s="126"/>
      <c r="AL298" s="126"/>
      <c r="AM298" s="126"/>
      <c r="AN298" s="126"/>
    </row>
    <row r="299" spans="1:40" ht="15">
      <c r="A299" s="83"/>
      <c r="B299" s="83"/>
      <c r="C299" s="83">
        <v>4430</v>
      </c>
      <c r="D299" s="76" t="s">
        <v>146</v>
      </c>
      <c r="E299" s="86"/>
      <c r="F299" s="52">
        <v>300</v>
      </c>
      <c r="G299" s="52">
        <f t="shared" si="71"/>
        <v>300</v>
      </c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  <c r="AA299" s="125"/>
      <c r="AB299" s="125"/>
      <c r="AC299" s="126"/>
      <c r="AD299" s="126"/>
      <c r="AE299" s="126"/>
      <c r="AF299" s="126"/>
      <c r="AG299" s="126"/>
      <c r="AH299" s="126"/>
      <c r="AI299" s="126"/>
      <c r="AJ299" s="126"/>
      <c r="AK299" s="126"/>
      <c r="AL299" s="126"/>
      <c r="AM299" s="126"/>
      <c r="AN299" s="126"/>
    </row>
    <row r="300" spans="1:40" ht="15" customHeight="1">
      <c r="A300" s="81">
        <v>921</v>
      </c>
      <c r="B300" s="81"/>
      <c r="C300" s="81"/>
      <c r="D300" s="77" t="s">
        <v>209</v>
      </c>
      <c r="E300" s="90">
        <f>E301+E303+E305+E308</f>
        <v>468192</v>
      </c>
      <c r="F300" s="90">
        <f aca="true" t="shared" si="72" ref="F300:AI300">F301+F303+F305+F308</f>
        <v>0</v>
      </c>
      <c r="G300" s="90">
        <f t="shared" si="72"/>
        <v>468192</v>
      </c>
      <c r="H300" s="90">
        <f t="shared" si="72"/>
        <v>0</v>
      </c>
      <c r="I300" s="90">
        <f t="shared" si="72"/>
        <v>0</v>
      </c>
      <c r="J300" s="90">
        <f t="shared" si="72"/>
        <v>0</v>
      </c>
      <c r="K300" s="90">
        <f t="shared" si="72"/>
        <v>0</v>
      </c>
      <c r="L300" s="90">
        <f t="shared" si="72"/>
        <v>0</v>
      </c>
      <c r="M300" s="90">
        <f t="shared" si="72"/>
        <v>0</v>
      </c>
      <c r="N300" s="90">
        <f t="shared" si="72"/>
        <v>0</v>
      </c>
      <c r="O300" s="90">
        <f t="shared" si="72"/>
        <v>0</v>
      </c>
      <c r="P300" s="90">
        <f t="shared" si="72"/>
        <v>0</v>
      </c>
      <c r="Q300" s="90">
        <f t="shared" si="72"/>
        <v>0</v>
      </c>
      <c r="R300" s="90">
        <f t="shared" si="72"/>
        <v>0</v>
      </c>
      <c r="S300" s="90">
        <f t="shared" si="72"/>
        <v>0</v>
      </c>
      <c r="T300" s="90">
        <f t="shared" si="72"/>
        <v>0</v>
      </c>
      <c r="U300" s="90">
        <f t="shared" si="72"/>
        <v>0</v>
      </c>
      <c r="V300" s="90">
        <f t="shared" si="72"/>
        <v>0</v>
      </c>
      <c r="W300" s="90">
        <f t="shared" si="72"/>
        <v>0</v>
      </c>
      <c r="X300" s="90">
        <f t="shared" si="72"/>
        <v>0</v>
      </c>
      <c r="Y300" s="90">
        <f t="shared" si="72"/>
        <v>0</v>
      </c>
      <c r="Z300" s="90">
        <f t="shared" si="72"/>
        <v>0</v>
      </c>
      <c r="AA300" s="90">
        <f t="shared" si="72"/>
        <v>0</v>
      </c>
      <c r="AB300" s="90">
        <f t="shared" si="72"/>
        <v>0</v>
      </c>
      <c r="AC300" s="90">
        <f t="shared" si="72"/>
        <v>0</v>
      </c>
      <c r="AD300" s="90">
        <f t="shared" si="72"/>
        <v>0</v>
      </c>
      <c r="AE300" s="90">
        <f t="shared" si="72"/>
        <v>0</v>
      </c>
      <c r="AF300" s="90">
        <f t="shared" si="72"/>
        <v>0</v>
      </c>
      <c r="AG300" s="90">
        <f t="shared" si="72"/>
        <v>0</v>
      </c>
      <c r="AH300" s="90">
        <f t="shared" si="72"/>
        <v>0</v>
      </c>
      <c r="AI300" s="90">
        <f t="shared" si="72"/>
        <v>0</v>
      </c>
      <c r="AJ300" s="126"/>
      <c r="AK300" s="126"/>
      <c r="AL300" s="126"/>
      <c r="AM300" s="126"/>
      <c r="AN300" s="126"/>
    </row>
    <row r="301" spans="1:40" ht="15">
      <c r="A301" s="83"/>
      <c r="B301" s="83">
        <v>92114</v>
      </c>
      <c r="C301" s="83"/>
      <c r="D301" s="76" t="s">
        <v>210</v>
      </c>
      <c r="E301" s="86">
        <f>E302</f>
        <v>360192</v>
      </c>
      <c r="F301" s="86">
        <f aca="true" t="shared" si="73" ref="F301:AI301">F302</f>
        <v>0</v>
      </c>
      <c r="G301" s="86">
        <f t="shared" si="73"/>
        <v>360192</v>
      </c>
      <c r="H301" s="86">
        <f t="shared" si="73"/>
        <v>0</v>
      </c>
      <c r="I301" s="86">
        <f t="shared" si="73"/>
        <v>0</v>
      </c>
      <c r="J301" s="86">
        <f t="shared" si="73"/>
        <v>0</v>
      </c>
      <c r="K301" s="86">
        <f t="shared" si="73"/>
        <v>0</v>
      </c>
      <c r="L301" s="86">
        <f t="shared" si="73"/>
        <v>0</v>
      </c>
      <c r="M301" s="86">
        <f t="shared" si="73"/>
        <v>0</v>
      </c>
      <c r="N301" s="86">
        <f t="shared" si="73"/>
        <v>0</v>
      </c>
      <c r="O301" s="86">
        <f t="shared" si="73"/>
        <v>0</v>
      </c>
      <c r="P301" s="86">
        <f t="shared" si="73"/>
        <v>0</v>
      </c>
      <c r="Q301" s="86">
        <f t="shared" si="73"/>
        <v>0</v>
      </c>
      <c r="R301" s="86">
        <f t="shared" si="73"/>
        <v>0</v>
      </c>
      <c r="S301" s="86">
        <f t="shared" si="73"/>
        <v>0</v>
      </c>
      <c r="T301" s="86">
        <f t="shared" si="73"/>
        <v>0</v>
      </c>
      <c r="U301" s="86">
        <f t="shared" si="73"/>
        <v>0</v>
      </c>
      <c r="V301" s="86">
        <f t="shared" si="73"/>
        <v>0</v>
      </c>
      <c r="W301" s="86">
        <f t="shared" si="73"/>
        <v>0</v>
      </c>
      <c r="X301" s="86">
        <f t="shared" si="73"/>
        <v>0</v>
      </c>
      <c r="Y301" s="86">
        <f t="shared" si="73"/>
        <v>0</v>
      </c>
      <c r="Z301" s="86">
        <f t="shared" si="73"/>
        <v>0</v>
      </c>
      <c r="AA301" s="86">
        <f t="shared" si="73"/>
        <v>0</v>
      </c>
      <c r="AB301" s="86">
        <f t="shared" si="73"/>
        <v>0</v>
      </c>
      <c r="AC301" s="86">
        <f t="shared" si="73"/>
        <v>0</v>
      </c>
      <c r="AD301" s="86">
        <f t="shared" si="73"/>
        <v>0</v>
      </c>
      <c r="AE301" s="86">
        <f t="shared" si="73"/>
        <v>0</v>
      </c>
      <c r="AF301" s="86">
        <f t="shared" si="73"/>
        <v>0</v>
      </c>
      <c r="AG301" s="86">
        <f t="shared" si="73"/>
        <v>0</v>
      </c>
      <c r="AH301" s="86">
        <f t="shared" si="73"/>
        <v>0</v>
      </c>
      <c r="AI301" s="86">
        <f t="shared" si="73"/>
        <v>0</v>
      </c>
      <c r="AJ301" s="126"/>
      <c r="AK301" s="126"/>
      <c r="AL301" s="126"/>
      <c r="AM301" s="126"/>
      <c r="AN301" s="126"/>
    </row>
    <row r="302" spans="1:40" ht="16.5" customHeight="1">
      <c r="A302" s="83"/>
      <c r="B302" s="83"/>
      <c r="C302" s="83">
        <v>2480</v>
      </c>
      <c r="D302" s="76" t="s">
        <v>211</v>
      </c>
      <c r="E302" s="86">
        <v>360192</v>
      </c>
      <c r="F302" s="52"/>
      <c r="G302" s="52">
        <f>E302+F302</f>
        <v>360192</v>
      </c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  <c r="AA302" s="125"/>
      <c r="AB302" s="125"/>
      <c r="AC302" s="126"/>
      <c r="AD302" s="126"/>
      <c r="AE302" s="126"/>
      <c r="AF302" s="126"/>
      <c r="AG302" s="126"/>
      <c r="AH302" s="126"/>
      <c r="AI302" s="126"/>
      <c r="AJ302" s="126"/>
      <c r="AK302" s="126"/>
      <c r="AL302" s="126"/>
      <c r="AM302" s="126"/>
      <c r="AN302" s="126"/>
    </row>
    <row r="303" spans="1:40" ht="15">
      <c r="A303" s="83"/>
      <c r="B303" s="83">
        <v>92116</v>
      </c>
      <c r="C303" s="83"/>
      <c r="D303" s="76" t="s">
        <v>212</v>
      </c>
      <c r="E303" s="86">
        <f>E304</f>
        <v>108000</v>
      </c>
      <c r="F303" s="86">
        <f aca="true" t="shared" si="74" ref="F303:AI303">F304</f>
        <v>0</v>
      </c>
      <c r="G303" s="86">
        <f t="shared" si="74"/>
        <v>108000</v>
      </c>
      <c r="H303" s="86">
        <f t="shared" si="74"/>
        <v>0</v>
      </c>
      <c r="I303" s="86">
        <f t="shared" si="74"/>
        <v>0</v>
      </c>
      <c r="J303" s="86">
        <f t="shared" si="74"/>
        <v>0</v>
      </c>
      <c r="K303" s="86">
        <f t="shared" si="74"/>
        <v>0</v>
      </c>
      <c r="L303" s="86">
        <f t="shared" si="74"/>
        <v>0</v>
      </c>
      <c r="M303" s="86">
        <f t="shared" si="74"/>
        <v>0</v>
      </c>
      <c r="N303" s="86">
        <f t="shared" si="74"/>
        <v>0</v>
      </c>
      <c r="O303" s="86">
        <f t="shared" si="74"/>
        <v>0</v>
      </c>
      <c r="P303" s="86">
        <f t="shared" si="74"/>
        <v>0</v>
      </c>
      <c r="Q303" s="86">
        <f t="shared" si="74"/>
        <v>0</v>
      </c>
      <c r="R303" s="86">
        <f t="shared" si="74"/>
        <v>0</v>
      </c>
      <c r="S303" s="86">
        <f t="shared" si="74"/>
        <v>0</v>
      </c>
      <c r="T303" s="86">
        <f t="shared" si="74"/>
        <v>0</v>
      </c>
      <c r="U303" s="86">
        <f t="shared" si="74"/>
        <v>0</v>
      </c>
      <c r="V303" s="86">
        <f t="shared" si="74"/>
        <v>0</v>
      </c>
      <c r="W303" s="86">
        <f t="shared" si="74"/>
        <v>0</v>
      </c>
      <c r="X303" s="86">
        <f t="shared" si="74"/>
        <v>0</v>
      </c>
      <c r="Y303" s="86">
        <f t="shared" si="74"/>
        <v>0</v>
      </c>
      <c r="Z303" s="86">
        <f t="shared" si="74"/>
        <v>0</v>
      </c>
      <c r="AA303" s="86">
        <f t="shared" si="74"/>
        <v>0</v>
      </c>
      <c r="AB303" s="86">
        <f t="shared" si="74"/>
        <v>0</v>
      </c>
      <c r="AC303" s="86">
        <f t="shared" si="74"/>
        <v>0</v>
      </c>
      <c r="AD303" s="86">
        <f t="shared" si="74"/>
        <v>0</v>
      </c>
      <c r="AE303" s="86">
        <f t="shared" si="74"/>
        <v>0</v>
      </c>
      <c r="AF303" s="86">
        <f t="shared" si="74"/>
        <v>0</v>
      </c>
      <c r="AG303" s="86">
        <f t="shared" si="74"/>
        <v>0</v>
      </c>
      <c r="AH303" s="86">
        <f t="shared" si="74"/>
        <v>0</v>
      </c>
      <c r="AI303" s="86">
        <f t="shared" si="74"/>
        <v>0</v>
      </c>
      <c r="AJ303" s="126"/>
      <c r="AK303" s="126"/>
      <c r="AL303" s="126"/>
      <c r="AM303" s="126"/>
      <c r="AN303" s="126"/>
    </row>
    <row r="304" spans="1:40" ht="17.25" customHeight="1">
      <c r="A304" s="83"/>
      <c r="B304" s="83"/>
      <c r="C304" s="83">
        <v>2480</v>
      </c>
      <c r="D304" s="76" t="s">
        <v>211</v>
      </c>
      <c r="E304" s="86">
        <v>108000</v>
      </c>
      <c r="F304" s="52"/>
      <c r="G304" s="52">
        <f aca="true" t="shared" si="75" ref="G304:G311">E304+F304</f>
        <v>108000</v>
      </c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6"/>
      <c r="AD304" s="126"/>
      <c r="AE304" s="126"/>
      <c r="AF304" s="126"/>
      <c r="AG304" s="126"/>
      <c r="AH304" s="126"/>
      <c r="AI304" s="126"/>
      <c r="AJ304" s="126"/>
      <c r="AK304" s="126"/>
      <c r="AL304" s="126"/>
      <c r="AM304" s="126"/>
      <c r="AN304" s="126"/>
    </row>
    <row r="305" spans="1:40" ht="15" hidden="1">
      <c r="A305" s="83"/>
      <c r="B305" s="83">
        <v>92120</v>
      </c>
      <c r="C305" s="83"/>
      <c r="D305" s="76" t="s">
        <v>213</v>
      </c>
      <c r="E305" s="86">
        <f>SUM(E306:E307)</f>
        <v>0</v>
      </c>
      <c r="F305" s="52"/>
      <c r="G305" s="52">
        <f t="shared" si="75"/>
        <v>0</v>
      </c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6"/>
      <c r="AD305" s="126"/>
      <c r="AE305" s="126"/>
      <c r="AF305" s="126"/>
      <c r="AG305" s="126"/>
      <c r="AH305" s="126"/>
      <c r="AI305" s="126"/>
      <c r="AJ305" s="126"/>
      <c r="AK305" s="126"/>
      <c r="AL305" s="126"/>
      <c r="AM305" s="126"/>
      <c r="AN305" s="126"/>
    </row>
    <row r="306" spans="1:40" ht="30" customHeight="1" hidden="1">
      <c r="A306" s="83"/>
      <c r="B306" s="83"/>
      <c r="C306" s="83">
        <v>2580</v>
      </c>
      <c r="D306" s="76" t="s">
        <v>214</v>
      </c>
      <c r="E306" s="86">
        <v>0</v>
      </c>
      <c r="F306" s="52"/>
      <c r="G306" s="52">
        <f t="shared" si="75"/>
        <v>0</v>
      </c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6"/>
      <c r="AD306" s="126"/>
      <c r="AE306" s="126"/>
      <c r="AF306" s="126"/>
      <c r="AG306" s="126"/>
      <c r="AH306" s="126"/>
      <c r="AI306" s="126"/>
      <c r="AJ306" s="126"/>
      <c r="AK306" s="126"/>
      <c r="AL306" s="126"/>
      <c r="AM306" s="126"/>
      <c r="AN306" s="126"/>
    </row>
    <row r="307" spans="1:40" ht="15" hidden="1">
      <c r="A307" s="83"/>
      <c r="B307" s="83"/>
      <c r="C307" s="83">
        <v>4300</v>
      </c>
      <c r="D307" s="76" t="s">
        <v>140</v>
      </c>
      <c r="E307" s="86">
        <v>0</v>
      </c>
      <c r="F307" s="52"/>
      <c r="G307" s="52">
        <f t="shared" si="75"/>
        <v>0</v>
      </c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6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N307" s="126"/>
    </row>
    <row r="308" spans="1:40" ht="15" hidden="1">
      <c r="A308" s="83"/>
      <c r="B308" s="83">
        <v>92195</v>
      </c>
      <c r="C308" s="83"/>
      <c r="D308" s="76" t="s">
        <v>16</v>
      </c>
      <c r="E308" s="86">
        <f>SUM(E309:E311)</f>
        <v>0</v>
      </c>
      <c r="F308" s="52"/>
      <c r="G308" s="52">
        <f t="shared" si="75"/>
        <v>0</v>
      </c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125"/>
      <c r="AC308" s="126"/>
      <c r="AD308" s="126"/>
      <c r="AE308" s="126"/>
      <c r="AF308" s="126"/>
      <c r="AG308" s="126"/>
      <c r="AH308" s="126"/>
      <c r="AI308" s="126"/>
      <c r="AJ308" s="126"/>
      <c r="AK308" s="126"/>
      <c r="AL308" s="126"/>
      <c r="AM308" s="126"/>
      <c r="AN308" s="126"/>
    </row>
    <row r="309" spans="1:40" ht="15" hidden="1">
      <c r="A309" s="83"/>
      <c r="B309" s="83"/>
      <c r="C309" s="83">
        <v>4170</v>
      </c>
      <c r="D309" s="76" t="s">
        <v>160</v>
      </c>
      <c r="E309" s="86">
        <v>0</v>
      </c>
      <c r="F309" s="52"/>
      <c r="G309" s="52">
        <f t="shared" si="75"/>
        <v>0</v>
      </c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6"/>
      <c r="AD309" s="126"/>
      <c r="AE309" s="126"/>
      <c r="AF309" s="126"/>
      <c r="AG309" s="126"/>
      <c r="AH309" s="126"/>
      <c r="AI309" s="126"/>
      <c r="AJ309" s="126"/>
      <c r="AK309" s="126"/>
      <c r="AL309" s="126"/>
      <c r="AM309" s="126"/>
      <c r="AN309" s="126"/>
    </row>
    <row r="310" spans="1:40" ht="15" hidden="1">
      <c r="A310" s="83"/>
      <c r="B310" s="83"/>
      <c r="C310" s="83">
        <v>4210</v>
      </c>
      <c r="D310" s="76" t="s">
        <v>138</v>
      </c>
      <c r="E310" s="86">
        <v>0</v>
      </c>
      <c r="F310" s="52"/>
      <c r="G310" s="52">
        <f t="shared" si="75"/>
        <v>0</v>
      </c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  <c r="AC310" s="126"/>
      <c r="AD310" s="126"/>
      <c r="AE310" s="126"/>
      <c r="AF310" s="126"/>
      <c r="AG310" s="126"/>
      <c r="AH310" s="126"/>
      <c r="AI310" s="126"/>
      <c r="AJ310" s="126"/>
      <c r="AK310" s="126"/>
      <c r="AL310" s="126"/>
      <c r="AM310" s="126"/>
      <c r="AN310" s="126"/>
    </row>
    <row r="311" spans="1:40" ht="15" hidden="1">
      <c r="A311" s="83"/>
      <c r="B311" s="83"/>
      <c r="C311" s="83">
        <v>4300</v>
      </c>
      <c r="D311" s="76" t="s">
        <v>140</v>
      </c>
      <c r="E311" s="86">
        <v>0</v>
      </c>
      <c r="F311" s="52"/>
      <c r="G311" s="52">
        <f t="shared" si="75"/>
        <v>0</v>
      </c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6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26"/>
      <c r="AN311" s="126"/>
    </row>
    <row r="312" spans="1:40" ht="15">
      <c r="A312" s="81">
        <v>926</v>
      </c>
      <c r="B312" s="81"/>
      <c r="C312" s="81"/>
      <c r="D312" s="77" t="s">
        <v>125</v>
      </c>
      <c r="E312" s="90">
        <f>E313+E317</f>
        <v>1849760</v>
      </c>
      <c r="F312" s="90">
        <f aca="true" t="shared" si="76" ref="F312:AI312">F313+F317</f>
        <v>802000</v>
      </c>
      <c r="G312" s="90">
        <f t="shared" si="76"/>
        <v>2651760</v>
      </c>
      <c r="H312" s="90">
        <f t="shared" si="76"/>
        <v>0</v>
      </c>
      <c r="I312" s="90">
        <f t="shared" si="76"/>
        <v>0</v>
      </c>
      <c r="J312" s="90">
        <f t="shared" si="76"/>
        <v>0</v>
      </c>
      <c r="K312" s="90">
        <f t="shared" si="76"/>
        <v>0</v>
      </c>
      <c r="L312" s="90">
        <f t="shared" si="76"/>
        <v>0</v>
      </c>
      <c r="M312" s="90">
        <f t="shared" si="76"/>
        <v>0</v>
      </c>
      <c r="N312" s="90">
        <f t="shared" si="76"/>
        <v>0</v>
      </c>
      <c r="O312" s="90">
        <f t="shared" si="76"/>
        <v>0</v>
      </c>
      <c r="P312" s="90">
        <f t="shared" si="76"/>
        <v>0</v>
      </c>
      <c r="Q312" s="90">
        <f t="shared" si="76"/>
        <v>0</v>
      </c>
      <c r="R312" s="90">
        <f t="shared" si="76"/>
        <v>0</v>
      </c>
      <c r="S312" s="90">
        <f t="shared" si="76"/>
        <v>0</v>
      </c>
      <c r="T312" s="90">
        <f t="shared" si="76"/>
        <v>0</v>
      </c>
      <c r="U312" s="90">
        <f t="shared" si="76"/>
        <v>0</v>
      </c>
      <c r="V312" s="90">
        <f t="shared" si="76"/>
        <v>0</v>
      </c>
      <c r="W312" s="90">
        <f t="shared" si="76"/>
        <v>0</v>
      </c>
      <c r="X312" s="90">
        <f t="shared" si="76"/>
        <v>0</v>
      </c>
      <c r="Y312" s="90">
        <f t="shared" si="76"/>
        <v>0</v>
      </c>
      <c r="Z312" s="90">
        <f t="shared" si="76"/>
        <v>0</v>
      </c>
      <c r="AA312" s="90">
        <f t="shared" si="76"/>
        <v>0</v>
      </c>
      <c r="AB312" s="90">
        <f t="shared" si="76"/>
        <v>0</v>
      </c>
      <c r="AC312" s="90">
        <f t="shared" si="76"/>
        <v>0</v>
      </c>
      <c r="AD312" s="90">
        <f t="shared" si="76"/>
        <v>0</v>
      </c>
      <c r="AE312" s="90">
        <f t="shared" si="76"/>
        <v>0</v>
      </c>
      <c r="AF312" s="90">
        <f t="shared" si="76"/>
        <v>0</v>
      </c>
      <c r="AG312" s="90">
        <f t="shared" si="76"/>
        <v>0</v>
      </c>
      <c r="AH312" s="90">
        <f t="shared" si="76"/>
        <v>0</v>
      </c>
      <c r="AI312" s="90">
        <f t="shared" si="76"/>
        <v>0</v>
      </c>
      <c r="AJ312" s="126"/>
      <c r="AK312" s="126"/>
      <c r="AL312" s="126"/>
      <c r="AM312" s="126"/>
      <c r="AN312" s="126"/>
    </row>
    <row r="313" spans="1:40" ht="15">
      <c r="A313" s="83"/>
      <c r="B313" s="83">
        <v>92601</v>
      </c>
      <c r="C313" s="83"/>
      <c r="D313" s="76" t="s">
        <v>126</v>
      </c>
      <c r="E313" s="86">
        <f>SUM(E314:E316)</f>
        <v>1750000</v>
      </c>
      <c r="F313" s="86">
        <f aca="true" t="shared" si="77" ref="F313:AI313">SUM(F314:F316)</f>
        <v>802000</v>
      </c>
      <c r="G313" s="86">
        <f t="shared" si="77"/>
        <v>2552000</v>
      </c>
      <c r="H313" s="86">
        <f t="shared" si="77"/>
        <v>0</v>
      </c>
      <c r="I313" s="86">
        <f t="shared" si="77"/>
        <v>0</v>
      </c>
      <c r="J313" s="86">
        <f t="shared" si="77"/>
        <v>0</v>
      </c>
      <c r="K313" s="86">
        <f t="shared" si="77"/>
        <v>0</v>
      </c>
      <c r="L313" s="86">
        <f t="shared" si="77"/>
        <v>0</v>
      </c>
      <c r="M313" s="86">
        <f t="shared" si="77"/>
        <v>0</v>
      </c>
      <c r="N313" s="86">
        <f t="shared" si="77"/>
        <v>0</v>
      </c>
      <c r="O313" s="86">
        <f t="shared" si="77"/>
        <v>0</v>
      </c>
      <c r="P313" s="86">
        <f t="shared" si="77"/>
        <v>0</v>
      </c>
      <c r="Q313" s="86">
        <f t="shared" si="77"/>
        <v>0</v>
      </c>
      <c r="R313" s="86">
        <f t="shared" si="77"/>
        <v>0</v>
      </c>
      <c r="S313" s="86">
        <f t="shared" si="77"/>
        <v>0</v>
      </c>
      <c r="T313" s="86">
        <f t="shared" si="77"/>
        <v>0</v>
      </c>
      <c r="U313" s="86">
        <f t="shared" si="77"/>
        <v>0</v>
      </c>
      <c r="V313" s="86">
        <f t="shared" si="77"/>
        <v>0</v>
      </c>
      <c r="W313" s="86">
        <f t="shared" si="77"/>
        <v>0</v>
      </c>
      <c r="X313" s="86">
        <f t="shared" si="77"/>
        <v>0</v>
      </c>
      <c r="Y313" s="86">
        <f t="shared" si="77"/>
        <v>0</v>
      </c>
      <c r="Z313" s="86">
        <f t="shared" si="77"/>
        <v>0</v>
      </c>
      <c r="AA313" s="86">
        <f t="shared" si="77"/>
        <v>0</v>
      </c>
      <c r="AB313" s="86">
        <f t="shared" si="77"/>
        <v>0</v>
      </c>
      <c r="AC313" s="86">
        <f t="shared" si="77"/>
        <v>0</v>
      </c>
      <c r="AD313" s="86">
        <f t="shared" si="77"/>
        <v>0</v>
      </c>
      <c r="AE313" s="86">
        <f t="shared" si="77"/>
        <v>0</v>
      </c>
      <c r="AF313" s="86">
        <f t="shared" si="77"/>
        <v>0</v>
      </c>
      <c r="AG313" s="86">
        <f t="shared" si="77"/>
        <v>0</v>
      </c>
      <c r="AH313" s="86">
        <f t="shared" si="77"/>
        <v>0</v>
      </c>
      <c r="AI313" s="86">
        <f t="shared" si="77"/>
        <v>0</v>
      </c>
      <c r="AJ313" s="126"/>
      <c r="AK313" s="126"/>
      <c r="AL313" s="126"/>
      <c r="AM313" s="126"/>
      <c r="AN313" s="126"/>
    </row>
    <row r="314" spans="1:40" ht="15">
      <c r="A314" s="83"/>
      <c r="B314" s="83"/>
      <c r="C314" s="83">
        <v>6050</v>
      </c>
      <c r="D314" s="76" t="s">
        <v>130</v>
      </c>
      <c r="E314" s="86">
        <v>1500000</v>
      </c>
      <c r="F314" s="52">
        <v>802000</v>
      </c>
      <c r="G314" s="52">
        <f>E314+F314</f>
        <v>2302000</v>
      </c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6"/>
      <c r="AD314" s="126"/>
      <c r="AE314" s="126"/>
      <c r="AF314" s="126"/>
      <c r="AG314" s="126"/>
      <c r="AH314" s="126"/>
      <c r="AI314" s="126"/>
      <c r="AJ314" s="126"/>
      <c r="AK314" s="126"/>
      <c r="AL314" s="126"/>
      <c r="AM314" s="126"/>
      <c r="AN314" s="126"/>
    </row>
    <row r="315" spans="1:40" ht="46.5" customHeight="1">
      <c r="A315" s="83"/>
      <c r="B315" s="83"/>
      <c r="C315" s="83">
        <v>6058</v>
      </c>
      <c r="D315" s="76" t="s">
        <v>142</v>
      </c>
      <c r="E315" s="86">
        <v>187000</v>
      </c>
      <c r="F315" s="52"/>
      <c r="G315" s="52">
        <f>E315+F315</f>
        <v>187000</v>
      </c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6"/>
      <c r="AD315" s="126"/>
      <c r="AE315" s="126"/>
      <c r="AF315" s="126"/>
      <c r="AG315" s="126"/>
      <c r="AH315" s="126"/>
      <c r="AI315" s="126"/>
      <c r="AJ315" s="126"/>
      <c r="AK315" s="126"/>
      <c r="AL315" s="126"/>
      <c r="AM315" s="126"/>
      <c r="AN315" s="126"/>
    </row>
    <row r="316" spans="1:40" ht="62.25" customHeight="1">
      <c r="A316" s="83"/>
      <c r="B316" s="83"/>
      <c r="C316" s="83">
        <v>6059</v>
      </c>
      <c r="D316" s="76" t="s">
        <v>143</v>
      </c>
      <c r="E316" s="86">
        <v>63000</v>
      </c>
      <c r="F316" s="52"/>
      <c r="G316" s="52">
        <f>E316+F316</f>
        <v>63000</v>
      </c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6"/>
      <c r="AD316" s="126"/>
      <c r="AE316" s="126"/>
      <c r="AF316" s="126"/>
      <c r="AG316" s="126"/>
      <c r="AH316" s="126"/>
      <c r="AI316" s="126"/>
      <c r="AJ316" s="126"/>
      <c r="AK316" s="126"/>
      <c r="AL316" s="126"/>
      <c r="AM316" s="126"/>
      <c r="AN316" s="126"/>
    </row>
    <row r="317" spans="1:40" ht="15">
      <c r="A317" s="83"/>
      <c r="B317" s="83">
        <v>92695</v>
      </c>
      <c r="C317" s="83"/>
      <c r="D317" s="76" t="s">
        <v>16</v>
      </c>
      <c r="E317" s="86">
        <f>SUM(E319:E324)</f>
        <v>99760</v>
      </c>
      <c r="F317" s="86">
        <f>SUM(F318:F324)</f>
        <v>0</v>
      </c>
      <c r="G317" s="86">
        <f aca="true" t="shared" si="78" ref="G317:AI317">SUM(G318:G324)</f>
        <v>99760</v>
      </c>
      <c r="H317" s="86">
        <f t="shared" si="78"/>
        <v>0</v>
      </c>
      <c r="I317" s="86">
        <f t="shared" si="78"/>
        <v>0</v>
      </c>
      <c r="J317" s="86">
        <f t="shared" si="78"/>
        <v>0</v>
      </c>
      <c r="K317" s="86">
        <f t="shared" si="78"/>
        <v>0</v>
      </c>
      <c r="L317" s="86">
        <f t="shared" si="78"/>
        <v>0</v>
      </c>
      <c r="M317" s="86">
        <f t="shared" si="78"/>
        <v>0</v>
      </c>
      <c r="N317" s="86">
        <f t="shared" si="78"/>
        <v>0</v>
      </c>
      <c r="O317" s="86">
        <f t="shared" si="78"/>
        <v>0</v>
      </c>
      <c r="P317" s="86">
        <f t="shared" si="78"/>
        <v>0</v>
      </c>
      <c r="Q317" s="86">
        <f t="shared" si="78"/>
        <v>0</v>
      </c>
      <c r="R317" s="86">
        <f t="shared" si="78"/>
        <v>0</v>
      </c>
      <c r="S317" s="86">
        <f t="shared" si="78"/>
        <v>0</v>
      </c>
      <c r="T317" s="86">
        <f t="shared" si="78"/>
        <v>0</v>
      </c>
      <c r="U317" s="86">
        <f t="shared" si="78"/>
        <v>0</v>
      </c>
      <c r="V317" s="86">
        <f t="shared" si="78"/>
        <v>0</v>
      </c>
      <c r="W317" s="86">
        <f t="shared" si="78"/>
        <v>0</v>
      </c>
      <c r="X317" s="86">
        <f t="shared" si="78"/>
        <v>0</v>
      </c>
      <c r="Y317" s="86">
        <f t="shared" si="78"/>
        <v>0</v>
      </c>
      <c r="Z317" s="86">
        <f t="shared" si="78"/>
        <v>0</v>
      </c>
      <c r="AA317" s="86">
        <f t="shared" si="78"/>
        <v>0</v>
      </c>
      <c r="AB317" s="86">
        <f t="shared" si="78"/>
        <v>0</v>
      </c>
      <c r="AC317" s="86">
        <f t="shared" si="78"/>
        <v>0</v>
      </c>
      <c r="AD317" s="86">
        <f t="shared" si="78"/>
        <v>0</v>
      </c>
      <c r="AE317" s="86">
        <f t="shared" si="78"/>
        <v>0</v>
      </c>
      <c r="AF317" s="86">
        <f t="shared" si="78"/>
        <v>0</v>
      </c>
      <c r="AG317" s="86">
        <f t="shared" si="78"/>
        <v>0</v>
      </c>
      <c r="AH317" s="86">
        <f t="shared" si="78"/>
        <v>0</v>
      </c>
      <c r="AI317" s="86">
        <f t="shared" si="78"/>
        <v>0</v>
      </c>
      <c r="AJ317" s="126"/>
      <c r="AK317" s="126"/>
      <c r="AL317" s="126"/>
      <c r="AM317" s="126"/>
      <c r="AN317" s="126"/>
    </row>
    <row r="318" spans="1:40" ht="45">
      <c r="A318" s="83"/>
      <c r="B318" s="83"/>
      <c r="C318" s="83">
        <v>2820</v>
      </c>
      <c r="D318" s="76" t="s">
        <v>178</v>
      </c>
      <c r="E318" s="59"/>
      <c r="F318" s="59">
        <v>28150</v>
      </c>
      <c r="G318" s="59">
        <f>F318</f>
        <v>28150</v>
      </c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  <c r="AA318" s="127"/>
      <c r="AB318" s="127"/>
      <c r="AC318" s="127"/>
      <c r="AD318" s="127"/>
      <c r="AE318" s="127"/>
      <c r="AF318" s="127"/>
      <c r="AG318" s="127"/>
      <c r="AH318" s="127"/>
      <c r="AI318" s="127"/>
      <c r="AJ318" s="126"/>
      <c r="AK318" s="126"/>
      <c r="AL318" s="126"/>
      <c r="AM318" s="126"/>
      <c r="AN318" s="126"/>
    </row>
    <row r="319" spans="1:40" ht="45.75" customHeight="1">
      <c r="A319" s="83"/>
      <c r="B319" s="83"/>
      <c r="C319" s="83">
        <v>2830</v>
      </c>
      <c r="D319" s="76" t="s">
        <v>215</v>
      </c>
      <c r="E319" s="59">
        <v>80400</v>
      </c>
      <c r="F319" s="59">
        <v>-28150</v>
      </c>
      <c r="G319" s="59">
        <f aca="true" t="shared" si="79" ref="G319:G325">E319+F319</f>
        <v>52250</v>
      </c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6"/>
      <c r="AD319" s="126"/>
      <c r="AE319" s="126"/>
      <c r="AF319" s="126"/>
      <c r="AG319" s="126"/>
      <c r="AH319" s="126"/>
      <c r="AI319" s="126"/>
      <c r="AJ319" s="126"/>
      <c r="AK319" s="126"/>
      <c r="AL319" s="126"/>
      <c r="AM319" s="126"/>
      <c r="AN319" s="126"/>
    </row>
    <row r="320" spans="1:40" ht="15">
      <c r="A320" s="83"/>
      <c r="B320" s="83"/>
      <c r="C320" s="83">
        <v>4170</v>
      </c>
      <c r="D320" s="76" t="s">
        <v>160</v>
      </c>
      <c r="E320" s="86">
        <v>0</v>
      </c>
      <c r="F320" s="52"/>
      <c r="G320" s="52">
        <f t="shared" si="79"/>
        <v>0</v>
      </c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6"/>
      <c r="AD320" s="126"/>
      <c r="AE320" s="126"/>
      <c r="AF320" s="126"/>
      <c r="AG320" s="126"/>
      <c r="AH320" s="126"/>
      <c r="AI320" s="126"/>
      <c r="AJ320" s="126"/>
      <c r="AK320" s="126"/>
      <c r="AL320" s="126"/>
      <c r="AM320" s="126"/>
      <c r="AN320" s="126"/>
    </row>
    <row r="321" spans="1:40" ht="15">
      <c r="A321" s="83"/>
      <c r="B321" s="83"/>
      <c r="C321" s="83">
        <v>4210</v>
      </c>
      <c r="D321" s="76" t="s">
        <v>138</v>
      </c>
      <c r="E321" s="86">
        <v>11000</v>
      </c>
      <c r="F321" s="52"/>
      <c r="G321" s="52">
        <f t="shared" si="79"/>
        <v>11000</v>
      </c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6"/>
      <c r="AD321" s="126"/>
      <c r="AE321" s="126"/>
      <c r="AF321" s="126"/>
      <c r="AG321" s="126"/>
      <c r="AH321" s="126"/>
      <c r="AI321" s="126"/>
      <c r="AJ321" s="126"/>
      <c r="AK321" s="126"/>
      <c r="AL321" s="126"/>
      <c r="AM321" s="126"/>
      <c r="AN321" s="126"/>
    </row>
    <row r="322" spans="1:40" ht="15">
      <c r="A322" s="83"/>
      <c r="B322" s="83"/>
      <c r="C322" s="83">
        <v>4260</v>
      </c>
      <c r="D322" s="76" t="s">
        <v>161</v>
      </c>
      <c r="E322" s="86">
        <v>4100</v>
      </c>
      <c r="F322" s="52"/>
      <c r="G322" s="52">
        <f t="shared" si="79"/>
        <v>4100</v>
      </c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6"/>
      <c r="AD322" s="126"/>
      <c r="AE322" s="126"/>
      <c r="AF322" s="126"/>
      <c r="AG322" s="126"/>
      <c r="AH322" s="126"/>
      <c r="AI322" s="126"/>
      <c r="AJ322" s="126"/>
      <c r="AK322" s="126"/>
      <c r="AL322" s="126"/>
      <c r="AM322" s="126"/>
      <c r="AN322" s="126"/>
    </row>
    <row r="323" spans="1:40" ht="15">
      <c r="A323" s="83"/>
      <c r="B323" s="83"/>
      <c r="C323" s="83">
        <v>4300</v>
      </c>
      <c r="D323" s="76" t="s">
        <v>140</v>
      </c>
      <c r="E323" s="86">
        <v>4000</v>
      </c>
      <c r="F323" s="52"/>
      <c r="G323" s="52">
        <f t="shared" si="79"/>
        <v>4000</v>
      </c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  <c r="AC323" s="126"/>
      <c r="AD323" s="126"/>
      <c r="AE323" s="126"/>
      <c r="AF323" s="126"/>
      <c r="AG323" s="126"/>
      <c r="AH323" s="126"/>
      <c r="AI323" s="126"/>
      <c r="AJ323" s="126"/>
      <c r="AK323" s="126"/>
      <c r="AL323" s="126"/>
      <c r="AM323" s="126"/>
      <c r="AN323" s="126"/>
    </row>
    <row r="324" spans="1:40" ht="15">
      <c r="A324" s="83"/>
      <c r="B324" s="83"/>
      <c r="C324" s="83">
        <v>4430</v>
      </c>
      <c r="D324" s="76" t="s">
        <v>146</v>
      </c>
      <c r="E324" s="86">
        <v>260</v>
      </c>
      <c r="F324" s="52"/>
      <c r="G324" s="52">
        <f t="shared" si="79"/>
        <v>260</v>
      </c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6"/>
      <c r="AD324" s="126"/>
      <c r="AE324" s="126"/>
      <c r="AF324" s="126"/>
      <c r="AG324" s="126"/>
      <c r="AH324" s="126"/>
      <c r="AI324" s="126"/>
      <c r="AJ324" s="126"/>
      <c r="AK324" s="126"/>
      <c r="AL324" s="126"/>
      <c r="AM324" s="126"/>
      <c r="AN324" s="126"/>
    </row>
    <row r="325" spans="1:40" ht="15" hidden="1">
      <c r="A325" s="83"/>
      <c r="B325" s="83"/>
      <c r="C325" s="83">
        <v>4810</v>
      </c>
      <c r="D325" s="76" t="s">
        <v>177</v>
      </c>
      <c r="E325" s="86"/>
      <c r="F325" s="52"/>
      <c r="G325" s="52">
        <f t="shared" si="79"/>
        <v>0</v>
      </c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6"/>
      <c r="AD325" s="126"/>
      <c r="AE325" s="126"/>
      <c r="AF325" s="126"/>
      <c r="AG325" s="126"/>
      <c r="AH325" s="126"/>
      <c r="AI325" s="126"/>
      <c r="AJ325" s="126"/>
      <c r="AK325" s="126"/>
      <c r="AL325" s="126"/>
      <c r="AM325" s="126"/>
      <c r="AN325" s="126"/>
    </row>
    <row r="326" spans="1:40" ht="15">
      <c r="A326" s="83"/>
      <c r="B326" s="83"/>
      <c r="C326" s="83"/>
      <c r="D326" s="76" t="s">
        <v>216</v>
      </c>
      <c r="E326" s="92">
        <f aca="true" t="shared" si="80" ref="E326:AI326">E10+E20+E32+E35+E41+E48+E84+E88+E101+E110+E115+E118+E196+E207+E250+E272+E300+E312</f>
        <v>15923596</v>
      </c>
      <c r="F326" s="92">
        <f t="shared" si="80"/>
        <v>-83296</v>
      </c>
      <c r="G326" s="92">
        <f t="shared" si="80"/>
        <v>15840300</v>
      </c>
      <c r="H326" s="92">
        <f t="shared" si="80"/>
        <v>0</v>
      </c>
      <c r="I326" s="92">
        <f t="shared" si="80"/>
        <v>0</v>
      </c>
      <c r="J326" s="92">
        <f t="shared" si="80"/>
        <v>0</v>
      </c>
      <c r="K326" s="92">
        <f t="shared" si="80"/>
        <v>0</v>
      </c>
      <c r="L326" s="92">
        <f t="shared" si="80"/>
        <v>0</v>
      </c>
      <c r="M326" s="92">
        <f t="shared" si="80"/>
        <v>0</v>
      </c>
      <c r="N326" s="92">
        <f t="shared" si="80"/>
        <v>0</v>
      </c>
      <c r="O326" s="92">
        <f t="shared" si="80"/>
        <v>0</v>
      </c>
      <c r="P326" s="92">
        <f t="shared" si="80"/>
        <v>0</v>
      </c>
      <c r="Q326" s="92">
        <f t="shared" si="80"/>
        <v>0</v>
      </c>
      <c r="R326" s="92">
        <f t="shared" si="80"/>
        <v>0</v>
      </c>
      <c r="S326" s="92">
        <f t="shared" si="80"/>
        <v>0</v>
      </c>
      <c r="T326" s="92">
        <f t="shared" si="80"/>
        <v>0</v>
      </c>
      <c r="U326" s="92">
        <f t="shared" si="80"/>
        <v>0</v>
      </c>
      <c r="V326" s="92">
        <f t="shared" si="80"/>
        <v>0</v>
      </c>
      <c r="W326" s="92">
        <f t="shared" si="80"/>
        <v>0</v>
      </c>
      <c r="X326" s="92">
        <f t="shared" si="80"/>
        <v>0</v>
      </c>
      <c r="Y326" s="92">
        <f t="shared" si="80"/>
        <v>0</v>
      </c>
      <c r="Z326" s="92">
        <f t="shared" si="80"/>
        <v>0</v>
      </c>
      <c r="AA326" s="92">
        <f t="shared" si="80"/>
        <v>0</v>
      </c>
      <c r="AB326" s="92">
        <f t="shared" si="80"/>
        <v>0</v>
      </c>
      <c r="AC326" s="92">
        <f t="shared" si="80"/>
        <v>0</v>
      </c>
      <c r="AD326" s="92">
        <f t="shared" si="80"/>
        <v>0</v>
      </c>
      <c r="AE326" s="92">
        <f t="shared" si="80"/>
        <v>0</v>
      </c>
      <c r="AF326" s="92">
        <f t="shared" si="80"/>
        <v>0</v>
      </c>
      <c r="AG326" s="92">
        <f t="shared" si="80"/>
        <v>0</v>
      </c>
      <c r="AH326" s="92">
        <f t="shared" si="80"/>
        <v>0</v>
      </c>
      <c r="AI326" s="92">
        <f t="shared" si="80"/>
        <v>0</v>
      </c>
      <c r="AJ326" s="126"/>
      <c r="AK326" s="126"/>
      <c r="AL326" s="126"/>
      <c r="AM326" s="126"/>
      <c r="AN326" s="126"/>
    </row>
    <row r="327" spans="3:40" ht="15">
      <c r="C327" s="75"/>
      <c r="D327" s="75"/>
      <c r="E327" s="23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  <c r="AA327" s="125"/>
      <c r="AB327" s="125"/>
      <c r="AC327" s="126"/>
      <c r="AD327" s="126"/>
      <c r="AE327" s="126"/>
      <c r="AF327" s="126"/>
      <c r="AG327" s="126"/>
      <c r="AH327" s="126"/>
      <c r="AI327" s="126"/>
      <c r="AJ327" s="126"/>
      <c r="AK327" s="126"/>
      <c r="AL327" s="126"/>
      <c r="AM327" s="126"/>
      <c r="AN327" s="126"/>
    </row>
    <row r="328" spans="3:28" ht="12.75">
      <c r="C328" s="75"/>
      <c r="D328" s="75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9"/>
      <c r="AB328" s="9"/>
    </row>
    <row r="329" spans="3:28" ht="12.75">
      <c r="C329" s="75"/>
      <c r="D329" s="75"/>
      <c r="E329" s="23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</row>
    <row r="330" spans="4:34" ht="14.25">
      <c r="D330" s="143" t="s">
        <v>245</v>
      </c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  <c r="AG330" s="144"/>
      <c r="AH330" s="144"/>
    </row>
    <row r="331" spans="4:15" ht="14.25">
      <c r="D331"/>
      <c r="E331" s="53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4:15" ht="14.25">
      <c r="D332"/>
      <c r="E332" s="53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4:15" ht="14.25">
      <c r="D333" s="143" t="s">
        <v>246</v>
      </c>
      <c r="E333" s="144"/>
      <c r="F333" s="144"/>
      <c r="G333" s="144"/>
      <c r="H333" s="144"/>
      <c r="I333" s="144"/>
      <c r="J333" s="144"/>
      <c r="K333" s="144"/>
      <c r="L333" s="144"/>
      <c r="M333" s="144"/>
      <c r="N333" s="12"/>
      <c r="O333" s="12"/>
    </row>
  </sheetData>
  <mergeCells count="6">
    <mergeCell ref="D330:AH330"/>
    <mergeCell ref="D333:M333"/>
    <mergeCell ref="D1:I1"/>
    <mergeCell ref="D2:H2"/>
    <mergeCell ref="D3:H3"/>
    <mergeCell ref="D4:H4"/>
  </mergeCells>
  <printOptions/>
  <pageMargins left="0.7874015748031497" right="0.3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2"/>
  <sheetViews>
    <sheetView tabSelected="1" workbookViewId="0" topLeftCell="A528">
      <selection activeCell="F21" sqref="F21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6.7109375" style="0" customWidth="1"/>
    <col min="4" max="4" width="38.28125" style="0" customWidth="1"/>
    <col min="5" max="5" width="10.28125" style="0" customWidth="1"/>
    <col min="6" max="6" width="11.00390625" style="0" customWidth="1"/>
    <col min="7" max="7" width="10.57421875" style="0" customWidth="1"/>
  </cols>
  <sheetData>
    <row r="1" spans="4:7" ht="30" customHeight="1">
      <c r="D1" s="145" t="s">
        <v>0</v>
      </c>
      <c r="E1" s="146"/>
      <c r="F1" s="144"/>
      <c r="G1" s="144"/>
    </row>
    <row r="2" spans="4:7" ht="15.75">
      <c r="D2" s="145" t="s">
        <v>278</v>
      </c>
      <c r="E2" s="146"/>
      <c r="F2" s="144"/>
      <c r="G2" s="144"/>
    </row>
    <row r="3" spans="4:7" ht="15.75">
      <c r="D3" s="145" t="s">
        <v>285</v>
      </c>
      <c r="E3" s="146"/>
      <c r="F3" s="144"/>
      <c r="G3" s="144"/>
    </row>
    <row r="4" spans="4:7" ht="15.75">
      <c r="D4" s="145" t="s">
        <v>269</v>
      </c>
      <c r="E4" s="146"/>
      <c r="F4" s="144"/>
      <c r="G4" s="144"/>
    </row>
    <row r="5" ht="12.75">
      <c r="E5" s="1"/>
    </row>
    <row r="6" ht="12.75">
      <c r="E6" s="1"/>
    </row>
    <row r="7" spans="1:5" ht="15.75">
      <c r="A7" s="2"/>
      <c r="B7" s="2"/>
      <c r="C7" s="3"/>
      <c r="D7" s="4" t="s">
        <v>270</v>
      </c>
      <c r="E7" s="2"/>
    </row>
    <row r="8" spans="1:5" ht="15.75">
      <c r="A8" s="2"/>
      <c r="B8" s="2"/>
      <c r="C8" s="3"/>
      <c r="D8" s="131" t="s">
        <v>271</v>
      </c>
      <c r="E8" s="2"/>
    </row>
    <row r="9" spans="1:5" ht="22.5" customHeight="1">
      <c r="A9" s="5"/>
      <c r="B9" s="2"/>
      <c r="C9" s="3"/>
      <c r="D9" s="2"/>
      <c r="E9" s="2"/>
    </row>
    <row r="10" spans="1:7" ht="28.5">
      <c r="A10" s="38" t="s">
        <v>1</v>
      </c>
      <c r="B10" s="40" t="s">
        <v>2</v>
      </c>
      <c r="C10" s="72" t="s">
        <v>240</v>
      </c>
      <c r="D10" s="38" t="s">
        <v>4</v>
      </c>
      <c r="E10" s="73" t="s">
        <v>244</v>
      </c>
      <c r="F10" s="137" t="s">
        <v>257</v>
      </c>
      <c r="G10" s="138" t="s">
        <v>258</v>
      </c>
    </row>
    <row r="11" spans="1:7" ht="14.25" hidden="1">
      <c r="A11" s="65" t="s">
        <v>5</v>
      </c>
      <c r="B11" s="26"/>
      <c r="C11" s="55"/>
      <c r="D11" s="28" t="s">
        <v>6</v>
      </c>
      <c r="E11" s="88">
        <f>E12</f>
        <v>0</v>
      </c>
      <c r="F11" s="99"/>
      <c r="G11" s="99"/>
    </row>
    <row r="12" spans="1:7" ht="30" hidden="1">
      <c r="A12" s="30"/>
      <c r="B12" s="66" t="s">
        <v>7</v>
      </c>
      <c r="C12" s="56"/>
      <c r="D12" s="32" t="s">
        <v>8</v>
      </c>
      <c r="E12" s="87">
        <f>SUM(E13:E14)</f>
        <v>0</v>
      </c>
      <c r="F12" s="100"/>
      <c r="G12" s="100"/>
    </row>
    <row r="13" spans="1:7" ht="60" hidden="1">
      <c r="A13" s="30"/>
      <c r="B13" s="66"/>
      <c r="C13" s="56" t="s">
        <v>9</v>
      </c>
      <c r="D13" s="32" t="s">
        <v>10</v>
      </c>
      <c r="E13" s="87">
        <v>0</v>
      </c>
      <c r="F13" s="100"/>
      <c r="G13" s="100"/>
    </row>
    <row r="14" spans="1:7" ht="105" hidden="1">
      <c r="A14" s="30"/>
      <c r="B14" s="67"/>
      <c r="C14" s="31" t="s">
        <v>11</v>
      </c>
      <c r="D14" s="32" t="s">
        <v>12</v>
      </c>
      <c r="E14" s="87">
        <v>0</v>
      </c>
      <c r="F14" s="100"/>
      <c r="G14" s="101"/>
    </row>
    <row r="15" spans="1:7" ht="14.25" hidden="1">
      <c r="A15" s="68" t="s">
        <v>13</v>
      </c>
      <c r="B15" s="68"/>
      <c r="C15" s="27"/>
      <c r="D15" s="28" t="s">
        <v>14</v>
      </c>
      <c r="E15" s="88">
        <f aca="true" t="shared" si="0" ref="E15:G16">E16</f>
        <v>600</v>
      </c>
      <c r="F15" s="88">
        <f t="shared" si="0"/>
        <v>0</v>
      </c>
      <c r="G15" s="88">
        <f t="shared" si="0"/>
        <v>600</v>
      </c>
    </row>
    <row r="16" spans="1:7" ht="15" hidden="1">
      <c r="A16" s="30"/>
      <c r="B16" s="67" t="s">
        <v>15</v>
      </c>
      <c r="C16" s="31"/>
      <c r="D16" s="32" t="s">
        <v>16</v>
      </c>
      <c r="E16" s="87">
        <f t="shared" si="0"/>
        <v>600</v>
      </c>
      <c r="F16" s="87">
        <f t="shared" si="0"/>
        <v>0</v>
      </c>
      <c r="G16" s="87">
        <f t="shared" si="0"/>
        <v>600</v>
      </c>
    </row>
    <row r="17" spans="1:7" ht="90" hidden="1">
      <c r="A17" s="30"/>
      <c r="B17" s="30"/>
      <c r="C17" s="31" t="s">
        <v>17</v>
      </c>
      <c r="D17" s="32" t="s">
        <v>18</v>
      </c>
      <c r="E17" s="87">
        <v>600</v>
      </c>
      <c r="F17" s="102"/>
      <c r="G17" s="102">
        <v>600</v>
      </c>
    </row>
    <row r="18" spans="1:7" ht="14.25">
      <c r="A18" s="26">
        <v>600</v>
      </c>
      <c r="B18" s="26"/>
      <c r="C18" s="27"/>
      <c r="D18" s="28" t="s">
        <v>19</v>
      </c>
      <c r="E18" s="88">
        <f>E19</f>
        <v>2100</v>
      </c>
      <c r="F18" s="88">
        <f>F19</f>
        <v>738816</v>
      </c>
      <c r="G18" s="88">
        <f>G19</f>
        <v>740916</v>
      </c>
    </row>
    <row r="19" spans="1:7" ht="15">
      <c r="A19" s="30"/>
      <c r="B19" s="30">
        <v>60016</v>
      </c>
      <c r="C19" s="31"/>
      <c r="D19" s="32" t="s">
        <v>20</v>
      </c>
      <c r="E19" s="87">
        <f>SUM(E20:E23)</f>
        <v>2100</v>
      </c>
      <c r="F19" s="87">
        <f>SUM(F20:F23)</f>
        <v>738816</v>
      </c>
      <c r="G19" s="87">
        <f>SUM(G20:G23)</f>
        <v>740916</v>
      </c>
    </row>
    <row r="20" spans="1:7" ht="15">
      <c r="A20" s="30"/>
      <c r="B20" s="30"/>
      <c r="C20" s="31" t="s">
        <v>21</v>
      </c>
      <c r="D20" s="32" t="s">
        <v>22</v>
      </c>
      <c r="E20" s="87">
        <v>2100</v>
      </c>
      <c r="F20" s="103"/>
      <c r="G20" s="103">
        <f>E20+F20</f>
        <v>2100</v>
      </c>
    </row>
    <row r="21" spans="1:7" ht="120" customHeight="1">
      <c r="A21" s="30"/>
      <c r="B21" s="30"/>
      <c r="C21" s="31" t="s">
        <v>24</v>
      </c>
      <c r="D21" s="32" t="s">
        <v>25</v>
      </c>
      <c r="E21" s="33">
        <v>0</v>
      </c>
      <c r="F21" s="59">
        <v>680802</v>
      </c>
      <c r="G21" s="59">
        <f>E21+F21</f>
        <v>680802</v>
      </c>
    </row>
    <row r="22" spans="1:7" ht="75" hidden="1">
      <c r="A22" s="30"/>
      <c r="B22" s="30" t="s">
        <v>259</v>
      </c>
      <c r="C22" s="31" t="s">
        <v>26</v>
      </c>
      <c r="D22" s="32" t="s">
        <v>27</v>
      </c>
      <c r="E22" s="33">
        <v>0</v>
      </c>
      <c r="F22" s="59"/>
      <c r="G22" s="59">
        <f>E22+F22</f>
        <v>0</v>
      </c>
    </row>
    <row r="23" spans="1:7" ht="119.25" customHeight="1">
      <c r="A23" s="30"/>
      <c r="B23" s="30"/>
      <c r="C23" s="31" t="s">
        <v>28</v>
      </c>
      <c r="D23" s="32" t="s">
        <v>29</v>
      </c>
      <c r="E23" s="33">
        <v>0</v>
      </c>
      <c r="F23" s="59">
        <v>58014</v>
      </c>
      <c r="G23" s="59">
        <f>E23+F23</f>
        <v>58014</v>
      </c>
    </row>
    <row r="24" spans="1:7" ht="14.25" hidden="1">
      <c r="A24" s="26">
        <v>700</v>
      </c>
      <c r="B24" s="26"/>
      <c r="C24" s="27"/>
      <c r="D24" s="28" t="s">
        <v>30</v>
      </c>
      <c r="E24" s="88">
        <f>E25</f>
        <v>1632639</v>
      </c>
      <c r="F24" s="88">
        <f>F25</f>
        <v>0</v>
      </c>
      <c r="G24" s="88">
        <f>G25</f>
        <v>1632639</v>
      </c>
    </row>
    <row r="25" spans="1:7" ht="15" hidden="1">
      <c r="A25" s="30"/>
      <c r="B25" s="30">
        <v>70005</v>
      </c>
      <c r="C25" s="31"/>
      <c r="D25" s="32" t="s">
        <v>31</v>
      </c>
      <c r="E25" s="87">
        <f>SUM(E26:E31)</f>
        <v>1632639</v>
      </c>
      <c r="F25" s="87">
        <f>SUM(F26:F31)</f>
        <v>0</v>
      </c>
      <c r="G25" s="87">
        <f>SUM(G26:G31)</f>
        <v>1632639</v>
      </c>
    </row>
    <row r="26" spans="1:7" ht="30" hidden="1">
      <c r="A26" s="30"/>
      <c r="B26" s="30"/>
      <c r="C26" s="31" t="s">
        <v>32</v>
      </c>
      <c r="D26" s="32" t="s">
        <v>33</v>
      </c>
      <c r="E26" s="87">
        <v>6156</v>
      </c>
      <c r="F26" s="102"/>
      <c r="G26" s="107">
        <f aca="true" t="shared" si="1" ref="G26:G31">E26+F26</f>
        <v>6156</v>
      </c>
    </row>
    <row r="27" spans="1:7" ht="15" hidden="1">
      <c r="A27" s="30"/>
      <c r="B27" s="30"/>
      <c r="C27" s="31" t="s">
        <v>21</v>
      </c>
      <c r="D27" s="32" t="s">
        <v>22</v>
      </c>
      <c r="E27" s="87">
        <v>50</v>
      </c>
      <c r="F27" s="102"/>
      <c r="G27" s="107">
        <f t="shared" si="1"/>
        <v>50</v>
      </c>
    </row>
    <row r="28" spans="1:7" ht="90" hidden="1">
      <c r="A28" s="30"/>
      <c r="B28" s="30"/>
      <c r="C28" s="31" t="s">
        <v>17</v>
      </c>
      <c r="D28" s="32" t="s">
        <v>18</v>
      </c>
      <c r="E28" s="87">
        <v>110000</v>
      </c>
      <c r="F28" s="102"/>
      <c r="G28" s="107">
        <f t="shared" si="1"/>
        <v>110000</v>
      </c>
    </row>
    <row r="29" spans="1:7" ht="45" hidden="1">
      <c r="A29" s="30"/>
      <c r="B29" s="30"/>
      <c r="C29" s="31" t="s">
        <v>34</v>
      </c>
      <c r="D29" s="32" t="s">
        <v>35</v>
      </c>
      <c r="E29" s="87">
        <v>181</v>
      </c>
      <c r="F29" s="102"/>
      <c r="G29" s="107">
        <f t="shared" si="1"/>
        <v>181</v>
      </c>
    </row>
    <row r="30" spans="1:7" ht="45" hidden="1">
      <c r="A30" s="30"/>
      <c r="B30" s="30"/>
      <c r="C30" s="31" t="s">
        <v>36</v>
      </c>
      <c r="D30" s="32" t="s">
        <v>37</v>
      </c>
      <c r="E30" s="87">
        <v>1515752</v>
      </c>
      <c r="F30" s="102"/>
      <c r="G30" s="107">
        <f t="shared" si="1"/>
        <v>1515752</v>
      </c>
    </row>
    <row r="31" spans="1:7" ht="15" hidden="1">
      <c r="A31" s="30"/>
      <c r="B31" s="30"/>
      <c r="C31" s="31" t="s">
        <v>38</v>
      </c>
      <c r="D31" s="32" t="s">
        <v>39</v>
      </c>
      <c r="E31" s="87">
        <v>500</v>
      </c>
      <c r="F31" s="102"/>
      <c r="G31" s="107">
        <f t="shared" si="1"/>
        <v>500</v>
      </c>
    </row>
    <row r="32" spans="1:7" ht="14.25" hidden="1">
      <c r="A32" s="26">
        <v>750</v>
      </c>
      <c r="B32" s="26"/>
      <c r="C32" s="27"/>
      <c r="D32" s="28" t="s">
        <v>40</v>
      </c>
      <c r="E32" s="88">
        <f>E33+E36</f>
        <v>45230</v>
      </c>
      <c r="F32" s="88">
        <f>F33+F36</f>
        <v>0</v>
      </c>
      <c r="G32" s="88">
        <f>G33+G36</f>
        <v>45230</v>
      </c>
    </row>
    <row r="33" spans="1:7" ht="15" hidden="1">
      <c r="A33" s="30"/>
      <c r="B33" s="30">
        <v>75011</v>
      </c>
      <c r="C33" s="31"/>
      <c r="D33" s="32" t="s">
        <v>41</v>
      </c>
      <c r="E33" s="87">
        <f>E34+E35</f>
        <v>41750</v>
      </c>
      <c r="F33" s="87">
        <f>F34+F35</f>
        <v>0</v>
      </c>
      <c r="G33" s="87">
        <f>G34+G35</f>
        <v>41750</v>
      </c>
    </row>
    <row r="34" spans="1:7" ht="75" hidden="1">
      <c r="A34" s="30"/>
      <c r="B34" s="30"/>
      <c r="C34" s="31" t="s">
        <v>42</v>
      </c>
      <c r="D34" s="32" t="s">
        <v>43</v>
      </c>
      <c r="E34" s="87">
        <v>41200</v>
      </c>
      <c r="F34" s="102"/>
      <c r="G34" s="107">
        <f>E34+F34</f>
        <v>41200</v>
      </c>
    </row>
    <row r="35" spans="1:7" ht="60" hidden="1">
      <c r="A35" s="30"/>
      <c r="B35" s="30"/>
      <c r="C35" s="31" t="s">
        <v>44</v>
      </c>
      <c r="D35" s="32" t="s">
        <v>45</v>
      </c>
      <c r="E35" s="87">
        <v>550</v>
      </c>
      <c r="F35" s="102"/>
      <c r="G35" s="107">
        <f>E35+F35</f>
        <v>550</v>
      </c>
    </row>
    <row r="36" spans="1:7" ht="15" hidden="1">
      <c r="A36" s="30"/>
      <c r="B36" s="30">
        <v>75023</v>
      </c>
      <c r="C36" s="31"/>
      <c r="D36" s="32" t="s">
        <v>46</v>
      </c>
      <c r="E36" s="87">
        <f>E37+E38+E39</f>
        <v>3480</v>
      </c>
      <c r="F36" s="87">
        <f>F37+F38+F39</f>
        <v>0</v>
      </c>
      <c r="G36" s="87">
        <f>G37+G38+G39</f>
        <v>3480</v>
      </c>
    </row>
    <row r="37" spans="1:7" ht="15" hidden="1">
      <c r="A37" s="30"/>
      <c r="B37" s="30"/>
      <c r="C37" s="31" t="s">
        <v>21</v>
      </c>
      <c r="D37" s="32" t="s">
        <v>22</v>
      </c>
      <c r="E37" s="87">
        <v>2000</v>
      </c>
      <c r="F37" s="102"/>
      <c r="G37" s="107">
        <f>E37+F37</f>
        <v>2000</v>
      </c>
    </row>
    <row r="38" spans="1:7" ht="15" hidden="1">
      <c r="A38" s="30"/>
      <c r="B38" s="30"/>
      <c r="C38" s="31" t="s">
        <v>47</v>
      </c>
      <c r="D38" s="32" t="s">
        <v>48</v>
      </c>
      <c r="E38" s="87">
        <v>1480</v>
      </c>
      <c r="F38" s="102"/>
      <c r="G38" s="107">
        <f>E38+F38</f>
        <v>1480</v>
      </c>
    </row>
    <row r="39" spans="1:7" ht="15" hidden="1">
      <c r="A39" s="30"/>
      <c r="B39" s="30"/>
      <c r="C39" s="31" t="s">
        <v>38</v>
      </c>
      <c r="D39" s="32" t="s">
        <v>39</v>
      </c>
      <c r="E39" s="87">
        <v>0</v>
      </c>
      <c r="F39" s="102"/>
      <c r="G39" s="107">
        <f>E39+F39</f>
        <v>0</v>
      </c>
    </row>
    <row r="40" spans="1:7" ht="42.75">
      <c r="A40" s="34">
        <v>751</v>
      </c>
      <c r="B40" s="26"/>
      <c r="C40" s="27"/>
      <c r="D40" s="28" t="s">
        <v>49</v>
      </c>
      <c r="E40" s="29">
        <f>E41+E43+E45</f>
        <v>780</v>
      </c>
      <c r="F40" s="29">
        <f>F41+F43+F45</f>
        <v>-31</v>
      </c>
      <c r="G40" s="29">
        <f>G41+G43+G45</f>
        <v>749</v>
      </c>
    </row>
    <row r="41" spans="1:7" ht="32.25" customHeight="1">
      <c r="A41" s="30"/>
      <c r="B41" s="35">
        <v>75101</v>
      </c>
      <c r="C41" s="31"/>
      <c r="D41" s="32" t="s">
        <v>50</v>
      </c>
      <c r="E41" s="33">
        <f>E42</f>
        <v>780</v>
      </c>
      <c r="F41" s="33">
        <f>F42</f>
        <v>-31</v>
      </c>
      <c r="G41" s="33">
        <f>G42</f>
        <v>749</v>
      </c>
    </row>
    <row r="42" spans="1:7" ht="64.5" customHeight="1">
      <c r="A42" s="30"/>
      <c r="B42" s="30"/>
      <c r="C42" s="31" t="s">
        <v>42</v>
      </c>
      <c r="D42" s="32" t="s">
        <v>43</v>
      </c>
      <c r="E42" s="33">
        <v>780</v>
      </c>
      <c r="F42" s="100">
        <v>-31</v>
      </c>
      <c r="G42" s="122">
        <f>E42+F42</f>
        <v>749</v>
      </c>
    </row>
    <row r="43" spans="1:7" ht="30" hidden="1">
      <c r="A43" s="30"/>
      <c r="B43" s="36" t="s">
        <v>51</v>
      </c>
      <c r="C43" s="31"/>
      <c r="D43" s="32" t="s">
        <v>235</v>
      </c>
      <c r="E43" s="87">
        <f>E44</f>
        <v>0</v>
      </c>
      <c r="F43" s="102"/>
      <c r="G43" s="105"/>
    </row>
    <row r="44" spans="1:7" ht="75" hidden="1">
      <c r="A44" s="30"/>
      <c r="B44" s="30"/>
      <c r="C44" s="31" t="s">
        <v>42</v>
      </c>
      <c r="D44" s="32" t="s">
        <v>43</v>
      </c>
      <c r="E44" s="87">
        <v>0</v>
      </c>
      <c r="F44" s="102"/>
      <c r="G44" s="105"/>
    </row>
    <row r="45" spans="1:7" ht="15" hidden="1">
      <c r="A45" s="30"/>
      <c r="B45" s="36" t="s">
        <v>52</v>
      </c>
      <c r="C45" s="31"/>
      <c r="D45" s="32" t="s">
        <v>53</v>
      </c>
      <c r="E45" s="87">
        <f>E46</f>
        <v>0</v>
      </c>
      <c r="F45" s="102"/>
      <c r="G45" s="105"/>
    </row>
    <row r="46" spans="1:7" ht="75" hidden="1">
      <c r="A46" s="30"/>
      <c r="B46" s="30"/>
      <c r="C46" s="31" t="s">
        <v>42</v>
      </c>
      <c r="D46" s="32" t="s">
        <v>43</v>
      </c>
      <c r="E46" s="87">
        <v>0</v>
      </c>
      <c r="F46" s="102"/>
      <c r="G46" s="105"/>
    </row>
    <row r="47" spans="1:7" ht="28.5" hidden="1">
      <c r="A47" s="34">
        <v>754</v>
      </c>
      <c r="B47" s="38"/>
      <c r="C47" s="39"/>
      <c r="D47" s="28" t="s">
        <v>54</v>
      </c>
      <c r="E47" s="88">
        <f aca="true" t="shared" si="2" ref="E47:G48">E48</f>
        <v>400</v>
      </c>
      <c r="F47" s="88">
        <f t="shared" si="2"/>
        <v>0</v>
      </c>
      <c r="G47" s="88">
        <f t="shared" si="2"/>
        <v>400</v>
      </c>
    </row>
    <row r="48" spans="1:7" ht="15" hidden="1">
      <c r="A48" s="30"/>
      <c r="B48" s="30">
        <v>75414</v>
      </c>
      <c r="C48" s="31"/>
      <c r="D48" s="32" t="s">
        <v>55</v>
      </c>
      <c r="E48" s="87">
        <f t="shared" si="2"/>
        <v>400</v>
      </c>
      <c r="F48" s="87">
        <f t="shared" si="2"/>
        <v>0</v>
      </c>
      <c r="G48" s="87">
        <f t="shared" si="2"/>
        <v>400</v>
      </c>
    </row>
    <row r="49" spans="1:7" ht="66" customHeight="1" hidden="1">
      <c r="A49" s="30"/>
      <c r="B49" s="30"/>
      <c r="C49" s="31" t="s">
        <v>42</v>
      </c>
      <c r="D49" s="32" t="s">
        <v>56</v>
      </c>
      <c r="E49" s="87">
        <v>400</v>
      </c>
      <c r="F49" s="102"/>
      <c r="G49" s="107">
        <f>E49+F49</f>
        <v>400</v>
      </c>
    </row>
    <row r="50" spans="1:7" ht="58.5" customHeight="1">
      <c r="A50" s="34">
        <v>756</v>
      </c>
      <c r="B50" s="26"/>
      <c r="C50" s="27"/>
      <c r="D50" s="28" t="s">
        <v>57</v>
      </c>
      <c r="E50" s="88">
        <f>E51+E54+E63+E75+E79</f>
        <v>3711828</v>
      </c>
      <c r="F50" s="88">
        <f>F51+F54+F63+F75+F79</f>
        <v>20430</v>
      </c>
      <c r="G50" s="88">
        <f>G51+G54+G63+G75+G79</f>
        <v>3732258</v>
      </c>
    </row>
    <row r="51" spans="1:7" ht="30" hidden="1">
      <c r="A51" s="30"/>
      <c r="B51" s="35">
        <v>75601</v>
      </c>
      <c r="C51" s="31"/>
      <c r="D51" s="32" t="s">
        <v>58</v>
      </c>
      <c r="E51" s="87">
        <f>SUM(E52:E53)</f>
        <v>4550</v>
      </c>
      <c r="F51" s="87">
        <f>SUM(F52:F53)</f>
        <v>0</v>
      </c>
      <c r="G51" s="87">
        <f>SUM(G52:G53)</f>
        <v>4550</v>
      </c>
    </row>
    <row r="52" spans="1:7" ht="45" hidden="1">
      <c r="A52" s="30"/>
      <c r="B52" s="30"/>
      <c r="C52" s="31" t="s">
        <v>59</v>
      </c>
      <c r="D52" s="32" t="s">
        <v>60</v>
      </c>
      <c r="E52" s="87">
        <v>4500</v>
      </c>
      <c r="F52" s="102"/>
      <c r="G52" s="107">
        <f>E52+F52</f>
        <v>4500</v>
      </c>
    </row>
    <row r="53" spans="1:7" ht="30" hidden="1">
      <c r="A53" s="30"/>
      <c r="B53" s="30"/>
      <c r="C53" s="31" t="s">
        <v>61</v>
      </c>
      <c r="D53" s="32" t="s">
        <v>62</v>
      </c>
      <c r="E53" s="87">
        <v>50</v>
      </c>
      <c r="F53" s="102"/>
      <c r="G53" s="107">
        <f>E53+F53</f>
        <v>50</v>
      </c>
    </row>
    <row r="54" spans="1:7" ht="75" hidden="1">
      <c r="A54" s="30"/>
      <c r="B54" s="35">
        <v>75615</v>
      </c>
      <c r="C54" s="31"/>
      <c r="D54" s="32" t="s">
        <v>63</v>
      </c>
      <c r="E54" s="87">
        <f>SUM(E55:E62)</f>
        <v>917550</v>
      </c>
      <c r="F54" s="87">
        <f>SUM(F55:F62)</f>
        <v>0</v>
      </c>
      <c r="G54" s="87">
        <f>SUM(G55:G62)</f>
        <v>917550</v>
      </c>
    </row>
    <row r="55" spans="1:7" ht="15" hidden="1">
      <c r="A55" s="30"/>
      <c r="B55" s="30"/>
      <c r="C55" s="31" t="s">
        <v>64</v>
      </c>
      <c r="D55" s="32" t="s">
        <v>65</v>
      </c>
      <c r="E55" s="87">
        <v>730000</v>
      </c>
      <c r="F55" s="102"/>
      <c r="G55" s="107">
        <f aca="true" t="shared" si="3" ref="G55:G62">E55+F55</f>
        <v>730000</v>
      </c>
    </row>
    <row r="56" spans="1:7" ht="15" hidden="1">
      <c r="A56" s="30"/>
      <c r="B56" s="30"/>
      <c r="C56" s="31" t="s">
        <v>66</v>
      </c>
      <c r="D56" s="32" t="s">
        <v>67</v>
      </c>
      <c r="E56" s="87">
        <v>138000</v>
      </c>
      <c r="F56" s="102"/>
      <c r="G56" s="107">
        <f t="shared" si="3"/>
        <v>138000</v>
      </c>
    </row>
    <row r="57" spans="1:7" ht="15" hidden="1">
      <c r="A57" s="30"/>
      <c r="B57" s="30"/>
      <c r="C57" s="31" t="s">
        <v>68</v>
      </c>
      <c r="D57" s="32" t="s">
        <v>69</v>
      </c>
      <c r="E57" s="87">
        <v>2000</v>
      </c>
      <c r="F57" s="102"/>
      <c r="G57" s="107">
        <f t="shared" si="3"/>
        <v>2000</v>
      </c>
    </row>
    <row r="58" spans="1:7" ht="15" hidden="1">
      <c r="A58" s="30"/>
      <c r="B58" s="30"/>
      <c r="C58" s="31" t="s">
        <v>70</v>
      </c>
      <c r="D58" s="32" t="s">
        <v>71</v>
      </c>
      <c r="E58" s="87">
        <v>20000</v>
      </c>
      <c r="F58" s="102"/>
      <c r="G58" s="107">
        <f t="shared" si="3"/>
        <v>20000</v>
      </c>
    </row>
    <row r="59" spans="1:7" ht="15" hidden="1">
      <c r="A59" s="30"/>
      <c r="B59" s="30"/>
      <c r="C59" s="31" t="s">
        <v>72</v>
      </c>
      <c r="D59" s="32" t="s">
        <v>73</v>
      </c>
      <c r="E59" s="87">
        <v>27000</v>
      </c>
      <c r="F59" s="102"/>
      <c r="G59" s="107">
        <f t="shared" si="3"/>
        <v>27000</v>
      </c>
    </row>
    <row r="60" spans="1:7" ht="15" hidden="1">
      <c r="A60" s="30"/>
      <c r="B60" s="30"/>
      <c r="C60" s="31" t="s">
        <v>74</v>
      </c>
      <c r="D60" s="32" t="s">
        <v>75</v>
      </c>
      <c r="E60" s="87">
        <v>0</v>
      </c>
      <c r="F60" s="102"/>
      <c r="G60" s="107">
        <f t="shared" si="3"/>
        <v>0</v>
      </c>
    </row>
    <row r="61" spans="1:7" ht="15" hidden="1">
      <c r="A61" s="30"/>
      <c r="B61" s="30"/>
      <c r="C61" s="31" t="s">
        <v>21</v>
      </c>
      <c r="D61" s="32" t="s">
        <v>22</v>
      </c>
      <c r="E61" s="87">
        <v>50</v>
      </c>
      <c r="F61" s="102"/>
      <c r="G61" s="107">
        <f t="shared" si="3"/>
        <v>50</v>
      </c>
    </row>
    <row r="62" spans="1:7" ht="30" hidden="1">
      <c r="A62" s="30"/>
      <c r="B62" s="30"/>
      <c r="C62" s="31" t="s">
        <v>61</v>
      </c>
      <c r="D62" s="32" t="s">
        <v>62</v>
      </c>
      <c r="E62" s="87">
        <v>500</v>
      </c>
      <c r="F62" s="102"/>
      <c r="G62" s="107">
        <f t="shared" si="3"/>
        <v>500</v>
      </c>
    </row>
    <row r="63" spans="1:7" ht="75" hidden="1">
      <c r="A63" s="30"/>
      <c r="B63" s="35">
        <v>75616</v>
      </c>
      <c r="C63" s="31"/>
      <c r="D63" s="32" t="s">
        <v>76</v>
      </c>
      <c r="E63" s="87">
        <f>SUM(E64:E74)</f>
        <v>811850</v>
      </c>
      <c r="F63" s="87">
        <f>SUM(F64:F74)</f>
        <v>0</v>
      </c>
      <c r="G63" s="87">
        <f>SUM(G64:G74)</f>
        <v>811850</v>
      </c>
    </row>
    <row r="64" spans="1:7" ht="15" hidden="1">
      <c r="A64" s="30"/>
      <c r="B64" s="30"/>
      <c r="C64" s="31" t="s">
        <v>64</v>
      </c>
      <c r="D64" s="32" t="s">
        <v>65</v>
      </c>
      <c r="E64" s="87">
        <v>400000</v>
      </c>
      <c r="F64" s="102"/>
      <c r="G64" s="107">
        <f aca="true" t="shared" si="4" ref="G64:G74">E64+F64</f>
        <v>400000</v>
      </c>
    </row>
    <row r="65" spans="1:7" ht="15" hidden="1">
      <c r="A65" s="30"/>
      <c r="B65" s="30"/>
      <c r="C65" s="31" t="s">
        <v>66</v>
      </c>
      <c r="D65" s="32" t="s">
        <v>67</v>
      </c>
      <c r="E65" s="87">
        <v>325000</v>
      </c>
      <c r="F65" s="102"/>
      <c r="G65" s="107">
        <f t="shared" si="4"/>
        <v>325000</v>
      </c>
    </row>
    <row r="66" spans="1:7" ht="15" hidden="1">
      <c r="A66" s="30"/>
      <c r="B66" s="30"/>
      <c r="C66" s="31" t="s">
        <v>68</v>
      </c>
      <c r="D66" s="32" t="s">
        <v>69</v>
      </c>
      <c r="E66" s="87">
        <v>140</v>
      </c>
      <c r="F66" s="102"/>
      <c r="G66" s="107">
        <f t="shared" si="4"/>
        <v>140</v>
      </c>
    </row>
    <row r="67" spans="1:7" ht="15" hidden="1">
      <c r="A67" s="30"/>
      <c r="B67" s="30"/>
      <c r="C67" s="31" t="s">
        <v>70</v>
      </c>
      <c r="D67" s="32" t="s">
        <v>71</v>
      </c>
      <c r="E67" s="87">
        <v>51250</v>
      </c>
      <c r="F67" s="102"/>
      <c r="G67" s="107">
        <f t="shared" si="4"/>
        <v>51250</v>
      </c>
    </row>
    <row r="68" spans="1:7" ht="15" hidden="1">
      <c r="A68" s="30"/>
      <c r="B68" s="30"/>
      <c r="C68" s="31" t="s">
        <v>77</v>
      </c>
      <c r="D68" s="32" t="s">
        <v>78</v>
      </c>
      <c r="E68" s="87">
        <v>2000</v>
      </c>
      <c r="F68" s="102"/>
      <c r="G68" s="107">
        <f t="shared" si="4"/>
        <v>2000</v>
      </c>
    </row>
    <row r="69" spans="1:7" ht="15" hidden="1">
      <c r="A69" s="30"/>
      <c r="B69" s="30"/>
      <c r="C69" s="31" t="s">
        <v>79</v>
      </c>
      <c r="D69" s="32" t="s">
        <v>80</v>
      </c>
      <c r="E69" s="87">
        <v>60</v>
      </c>
      <c r="F69" s="102"/>
      <c r="G69" s="107">
        <f t="shared" si="4"/>
        <v>60</v>
      </c>
    </row>
    <row r="70" spans="1:7" ht="15" hidden="1">
      <c r="A70" s="30"/>
      <c r="B70" s="30"/>
      <c r="C70" s="31" t="s">
        <v>81</v>
      </c>
      <c r="D70" s="32" t="s">
        <v>82</v>
      </c>
      <c r="E70" s="87">
        <v>300</v>
      </c>
      <c r="F70" s="102"/>
      <c r="G70" s="107">
        <f t="shared" si="4"/>
        <v>300</v>
      </c>
    </row>
    <row r="71" spans="1:7" ht="30" hidden="1">
      <c r="A71" s="30"/>
      <c r="B71" s="30"/>
      <c r="C71" s="31" t="s">
        <v>83</v>
      </c>
      <c r="D71" s="32" t="s">
        <v>84</v>
      </c>
      <c r="E71" s="87">
        <v>4000</v>
      </c>
      <c r="F71" s="102"/>
      <c r="G71" s="107">
        <f t="shared" si="4"/>
        <v>4000</v>
      </c>
    </row>
    <row r="72" spans="1:7" ht="15" hidden="1">
      <c r="A72" s="30"/>
      <c r="B72" s="30"/>
      <c r="C72" s="31" t="s">
        <v>72</v>
      </c>
      <c r="D72" s="32" t="s">
        <v>73</v>
      </c>
      <c r="E72" s="87">
        <v>25000</v>
      </c>
      <c r="F72" s="102"/>
      <c r="G72" s="107">
        <f t="shared" si="4"/>
        <v>25000</v>
      </c>
    </row>
    <row r="73" spans="1:7" ht="15" hidden="1">
      <c r="A73" s="30"/>
      <c r="B73" s="30"/>
      <c r="C73" s="31" t="s">
        <v>21</v>
      </c>
      <c r="D73" s="32" t="s">
        <v>22</v>
      </c>
      <c r="E73" s="87">
        <v>1600</v>
      </c>
      <c r="F73" s="102"/>
      <c r="G73" s="107">
        <f t="shared" si="4"/>
        <v>1600</v>
      </c>
    </row>
    <row r="74" spans="1:7" ht="30" hidden="1">
      <c r="A74" s="30"/>
      <c r="B74" s="30"/>
      <c r="C74" s="31" t="s">
        <v>61</v>
      </c>
      <c r="D74" s="32" t="s">
        <v>62</v>
      </c>
      <c r="E74" s="87">
        <v>2500</v>
      </c>
      <c r="F74" s="102"/>
      <c r="G74" s="107">
        <f t="shared" si="4"/>
        <v>2500</v>
      </c>
    </row>
    <row r="75" spans="1:7" ht="45" hidden="1">
      <c r="A75" s="30"/>
      <c r="B75" s="35">
        <v>75618</v>
      </c>
      <c r="C75" s="31"/>
      <c r="D75" s="32" t="s">
        <v>85</v>
      </c>
      <c r="E75" s="87">
        <f>SUM(E76:E78)</f>
        <v>95400</v>
      </c>
      <c r="F75" s="87">
        <f>SUM(F76:F78)</f>
        <v>0</v>
      </c>
      <c r="G75" s="87">
        <f>SUM(G76:G78)</f>
        <v>95400</v>
      </c>
    </row>
    <row r="76" spans="1:7" ht="15" hidden="1">
      <c r="A76" s="30"/>
      <c r="B76" s="30"/>
      <c r="C76" s="31" t="s">
        <v>86</v>
      </c>
      <c r="D76" s="32" t="s">
        <v>87</v>
      </c>
      <c r="E76" s="87">
        <v>8200</v>
      </c>
      <c r="F76" s="102"/>
      <c r="G76" s="107">
        <f>E76+F76</f>
        <v>8200</v>
      </c>
    </row>
    <row r="77" spans="1:7" ht="30" hidden="1">
      <c r="A77" s="30"/>
      <c r="B77" s="30"/>
      <c r="C77" s="31" t="s">
        <v>88</v>
      </c>
      <c r="D77" s="32" t="s">
        <v>89</v>
      </c>
      <c r="E77" s="87">
        <v>84200</v>
      </c>
      <c r="F77" s="102"/>
      <c r="G77" s="107">
        <f>E77+F77</f>
        <v>84200</v>
      </c>
    </row>
    <row r="78" spans="1:7" ht="60" hidden="1">
      <c r="A78" s="30"/>
      <c r="B78" s="30"/>
      <c r="C78" s="31" t="s">
        <v>90</v>
      </c>
      <c r="D78" s="32" t="s">
        <v>91</v>
      </c>
      <c r="E78" s="87">
        <v>3000</v>
      </c>
      <c r="F78" s="102"/>
      <c r="G78" s="107">
        <f>E78+F78</f>
        <v>3000</v>
      </c>
    </row>
    <row r="79" spans="1:7" ht="29.25" customHeight="1">
      <c r="A79" s="30"/>
      <c r="B79" s="35">
        <v>75621</v>
      </c>
      <c r="C79" s="31"/>
      <c r="D79" s="32" t="s">
        <v>92</v>
      </c>
      <c r="E79" s="87">
        <f>SUM(E80:E81)</f>
        <v>1882478</v>
      </c>
      <c r="F79" s="87">
        <f>SUM(F80:F81)</f>
        <v>20430</v>
      </c>
      <c r="G79" s="87">
        <f>SUM(G80:G81)</f>
        <v>1902908</v>
      </c>
    </row>
    <row r="80" spans="1:7" ht="16.5" customHeight="1">
      <c r="A80" s="30"/>
      <c r="B80" s="35"/>
      <c r="C80" s="31" t="s">
        <v>93</v>
      </c>
      <c r="D80" s="32" t="s">
        <v>94</v>
      </c>
      <c r="E80" s="87">
        <v>1881478</v>
      </c>
      <c r="F80" s="86">
        <v>20430</v>
      </c>
      <c r="G80" s="86">
        <f>E80+F80</f>
        <v>1901908</v>
      </c>
    </row>
    <row r="81" spans="1:7" ht="15" hidden="1">
      <c r="A81" s="30"/>
      <c r="B81" s="35"/>
      <c r="C81" s="31" t="s">
        <v>95</v>
      </c>
      <c r="D81" s="32" t="s">
        <v>96</v>
      </c>
      <c r="E81" s="87">
        <v>1000</v>
      </c>
      <c r="F81" s="102"/>
      <c r="G81" s="107">
        <f>E81+F81</f>
        <v>1000</v>
      </c>
    </row>
    <row r="82" spans="1:7" ht="14.25">
      <c r="A82" s="26">
        <v>758</v>
      </c>
      <c r="B82" s="34"/>
      <c r="C82" s="27"/>
      <c r="D82" s="28" t="s">
        <v>97</v>
      </c>
      <c r="E82" s="88">
        <f>E83+E85+E87+E90</f>
        <v>6057403</v>
      </c>
      <c r="F82" s="88">
        <f>F83+F85+F87+F90</f>
        <v>-1844309</v>
      </c>
      <c r="G82" s="88">
        <f>G83+G85+G87+G90</f>
        <v>4213094</v>
      </c>
    </row>
    <row r="83" spans="1:7" ht="33.75" customHeight="1">
      <c r="A83" s="30"/>
      <c r="B83" s="35">
        <v>75801</v>
      </c>
      <c r="C83" s="31"/>
      <c r="D83" s="32" t="s">
        <v>98</v>
      </c>
      <c r="E83" s="87">
        <f>E84</f>
        <v>5258677</v>
      </c>
      <c r="F83" s="87">
        <f>F84</f>
        <v>-1844309</v>
      </c>
      <c r="G83" s="87">
        <f>G84</f>
        <v>3414368</v>
      </c>
    </row>
    <row r="84" spans="1:7" ht="18.75" customHeight="1">
      <c r="A84" s="30"/>
      <c r="B84" s="35"/>
      <c r="C84" s="31" t="s">
        <v>99</v>
      </c>
      <c r="D84" s="32" t="s">
        <v>100</v>
      </c>
      <c r="E84" s="87">
        <v>5258677</v>
      </c>
      <c r="F84" s="86">
        <v>-1844309</v>
      </c>
      <c r="G84" s="107">
        <f>E84+F84</f>
        <v>3414368</v>
      </c>
    </row>
    <row r="85" spans="1:7" ht="30" hidden="1">
      <c r="A85" s="30"/>
      <c r="B85" s="35">
        <v>75807</v>
      </c>
      <c r="C85" s="31"/>
      <c r="D85" s="32" t="s">
        <v>101</v>
      </c>
      <c r="E85" s="87">
        <f>E86</f>
        <v>758162</v>
      </c>
      <c r="F85" s="87">
        <f>F86</f>
        <v>0</v>
      </c>
      <c r="G85" s="87">
        <f>G86</f>
        <v>758162</v>
      </c>
    </row>
    <row r="86" spans="1:7" ht="15" hidden="1">
      <c r="A86" s="30"/>
      <c r="B86" s="30"/>
      <c r="C86" s="31" t="s">
        <v>99</v>
      </c>
      <c r="D86" s="32" t="s">
        <v>100</v>
      </c>
      <c r="E86" s="87">
        <v>758162</v>
      </c>
      <c r="F86" s="102"/>
      <c r="G86" s="107">
        <f>E86+F86</f>
        <v>758162</v>
      </c>
    </row>
    <row r="87" spans="1:7" ht="15" hidden="1">
      <c r="A87" s="30"/>
      <c r="B87" s="30">
        <v>75814</v>
      </c>
      <c r="C87" s="31"/>
      <c r="D87" s="32" t="s">
        <v>102</v>
      </c>
      <c r="E87" s="87">
        <f>E88+E89</f>
        <v>20100</v>
      </c>
      <c r="F87" s="87">
        <f>F88+F89</f>
        <v>0</v>
      </c>
      <c r="G87" s="87">
        <f>G88+G89</f>
        <v>20100</v>
      </c>
    </row>
    <row r="88" spans="1:7" ht="15" hidden="1">
      <c r="A88" s="30"/>
      <c r="B88" s="30"/>
      <c r="C88" s="31" t="s">
        <v>38</v>
      </c>
      <c r="D88" s="32" t="s">
        <v>39</v>
      </c>
      <c r="E88" s="87">
        <v>20000</v>
      </c>
      <c r="F88" s="102"/>
      <c r="G88" s="107">
        <f>E88+F88</f>
        <v>20000</v>
      </c>
    </row>
    <row r="89" spans="1:7" ht="15" hidden="1">
      <c r="A89" s="30"/>
      <c r="B89" s="30"/>
      <c r="C89" s="31" t="s">
        <v>23</v>
      </c>
      <c r="D89" s="32" t="s">
        <v>103</v>
      </c>
      <c r="E89" s="87">
        <v>100</v>
      </c>
      <c r="F89" s="102"/>
      <c r="G89" s="107">
        <f>E89+F89</f>
        <v>100</v>
      </c>
    </row>
    <row r="90" spans="1:7" ht="30" hidden="1">
      <c r="A90" s="30"/>
      <c r="B90" s="35">
        <v>75831</v>
      </c>
      <c r="C90" s="31"/>
      <c r="D90" s="32" t="s">
        <v>104</v>
      </c>
      <c r="E90" s="87">
        <f>E91</f>
        <v>20464</v>
      </c>
      <c r="F90" s="87">
        <f>F91</f>
        <v>0</v>
      </c>
      <c r="G90" s="87">
        <f>G91</f>
        <v>20464</v>
      </c>
    </row>
    <row r="91" spans="1:7" ht="15" hidden="1">
      <c r="A91" s="30"/>
      <c r="B91" s="30"/>
      <c r="C91" s="31" t="s">
        <v>99</v>
      </c>
      <c r="D91" s="32" t="s">
        <v>100</v>
      </c>
      <c r="E91" s="87">
        <v>20464</v>
      </c>
      <c r="F91" s="102"/>
      <c r="G91" s="107">
        <f>E91+F91</f>
        <v>20464</v>
      </c>
    </row>
    <row r="92" spans="1:7" ht="14.25">
      <c r="A92" s="26">
        <v>801</v>
      </c>
      <c r="B92" s="26"/>
      <c r="C92" s="27"/>
      <c r="D92" s="28" t="s">
        <v>105</v>
      </c>
      <c r="E92" s="88">
        <f>E93+E99</f>
        <v>173323</v>
      </c>
      <c r="F92" s="88">
        <f>F93+F99</f>
        <v>18000</v>
      </c>
      <c r="G92" s="88">
        <f>G93+G99</f>
        <v>191323</v>
      </c>
    </row>
    <row r="93" spans="1:7" ht="15" hidden="1">
      <c r="A93" s="30"/>
      <c r="B93" s="30">
        <v>80101</v>
      </c>
      <c r="C93" s="31"/>
      <c r="D93" s="32" t="s">
        <v>106</v>
      </c>
      <c r="E93" s="87">
        <f>SUM(E94:E98)</f>
        <v>12173</v>
      </c>
      <c r="F93" s="87">
        <f>SUM(F94:F98)</f>
        <v>0</v>
      </c>
      <c r="G93" s="87">
        <f>SUM(G94:G98)</f>
        <v>12173</v>
      </c>
    </row>
    <row r="94" spans="1:7" ht="15" hidden="1">
      <c r="A94" s="30"/>
      <c r="B94" s="30"/>
      <c r="C94" s="31" t="s">
        <v>47</v>
      </c>
      <c r="D94" s="32" t="s">
        <v>48</v>
      </c>
      <c r="E94" s="87">
        <v>3553</v>
      </c>
      <c r="F94" s="102"/>
      <c r="G94" s="102">
        <f>E94+F94</f>
        <v>3553</v>
      </c>
    </row>
    <row r="95" spans="1:7" ht="15" hidden="1">
      <c r="A95" s="30"/>
      <c r="B95" s="30"/>
      <c r="C95" s="31" t="s">
        <v>38</v>
      </c>
      <c r="D95" s="32" t="s">
        <v>39</v>
      </c>
      <c r="E95" s="87">
        <v>7045</v>
      </c>
      <c r="F95" s="102"/>
      <c r="G95" s="102">
        <f>E95+F95</f>
        <v>7045</v>
      </c>
    </row>
    <row r="96" spans="1:7" ht="15" hidden="1">
      <c r="A96" s="30"/>
      <c r="B96" s="30"/>
      <c r="C96" s="31" t="s">
        <v>23</v>
      </c>
      <c r="D96" s="32" t="s">
        <v>103</v>
      </c>
      <c r="E96" s="87">
        <v>1575</v>
      </c>
      <c r="F96" s="102"/>
      <c r="G96" s="102">
        <f>E96+F96</f>
        <v>1575</v>
      </c>
    </row>
    <row r="97" spans="1:7" ht="47.25" customHeight="1" hidden="1">
      <c r="A97" s="30"/>
      <c r="B97" s="30"/>
      <c r="C97" s="31" t="s">
        <v>107</v>
      </c>
      <c r="D97" s="32" t="s">
        <v>108</v>
      </c>
      <c r="E97" s="87">
        <v>0</v>
      </c>
      <c r="F97" s="102"/>
      <c r="G97" s="105"/>
    </row>
    <row r="98" spans="1:7" ht="75" hidden="1">
      <c r="A98" s="30"/>
      <c r="B98" s="30"/>
      <c r="C98" s="31" t="s">
        <v>109</v>
      </c>
      <c r="D98" s="32" t="s">
        <v>110</v>
      </c>
      <c r="E98" s="87">
        <v>0</v>
      </c>
      <c r="F98" s="102"/>
      <c r="G98" s="106"/>
    </row>
    <row r="99" spans="1:7" ht="15">
      <c r="A99" s="30"/>
      <c r="B99" s="30">
        <v>80104</v>
      </c>
      <c r="C99" s="31"/>
      <c r="D99" s="32" t="s">
        <v>111</v>
      </c>
      <c r="E99" s="87">
        <f>SUM(E100:E102)</f>
        <v>161150</v>
      </c>
      <c r="F99" s="87">
        <f>SUM(F100:F103)</f>
        <v>18000</v>
      </c>
      <c r="G99" s="87">
        <f>SUM(G100:G103)</f>
        <v>179150</v>
      </c>
    </row>
    <row r="100" spans="1:7" ht="15" hidden="1">
      <c r="A100" s="30"/>
      <c r="B100" s="30"/>
      <c r="C100" s="31" t="s">
        <v>47</v>
      </c>
      <c r="D100" s="32" t="s">
        <v>48</v>
      </c>
      <c r="E100" s="87">
        <v>158100</v>
      </c>
      <c r="F100" s="102"/>
      <c r="G100" s="107">
        <f>E100+F100</f>
        <v>158100</v>
      </c>
    </row>
    <row r="101" spans="1:7" ht="15" hidden="1">
      <c r="A101" s="30"/>
      <c r="B101" s="30"/>
      <c r="C101" s="31" t="s">
        <v>38</v>
      </c>
      <c r="D101" s="32" t="s">
        <v>39</v>
      </c>
      <c r="E101" s="87">
        <v>2900</v>
      </c>
      <c r="F101" s="102"/>
      <c r="G101" s="107">
        <f>E101+F101</f>
        <v>2900</v>
      </c>
    </row>
    <row r="102" spans="1:7" ht="15" hidden="1">
      <c r="A102" s="30"/>
      <c r="B102" s="30"/>
      <c r="C102" s="31" t="s">
        <v>23</v>
      </c>
      <c r="D102" s="32" t="s">
        <v>103</v>
      </c>
      <c r="E102" s="87">
        <v>150</v>
      </c>
      <c r="F102" s="102"/>
      <c r="G102" s="107">
        <f>E102+F102</f>
        <v>150</v>
      </c>
    </row>
    <row r="103" spans="1:7" ht="60">
      <c r="A103" s="30"/>
      <c r="B103" s="30"/>
      <c r="C103" s="31" t="s">
        <v>265</v>
      </c>
      <c r="D103" s="32" t="s">
        <v>266</v>
      </c>
      <c r="E103" s="33"/>
      <c r="F103" s="33">
        <v>18000</v>
      </c>
      <c r="G103" s="140">
        <f>E103+F103</f>
        <v>18000</v>
      </c>
    </row>
    <row r="104" spans="1:7" ht="14.25">
      <c r="A104" s="26">
        <v>852</v>
      </c>
      <c r="B104" s="26"/>
      <c r="C104" s="27"/>
      <c r="D104" s="28" t="s">
        <v>112</v>
      </c>
      <c r="E104" s="88">
        <f>E105+E107+E109+E112+E116</f>
        <v>1349643</v>
      </c>
      <c r="F104" s="88">
        <f>F105+F107+F109+F112+F116</f>
        <v>-223500</v>
      </c>
      <c r="G104" s="88">
        <f>G105+G107+G109+G112+G116</f>
        <v>1126143</v>
      </c>
    </row>
    <row r="105" spans="1:7" ht="45">
      <c r="A105" s="26"/>
      <c r="B105" s="35">
        <v>85212</v>
      </c>
      <c r="C105" s="31"/>
      <c r="D105" s="32" t="s">
        <v>113</v>
      </c>
      <c r="E105" s="41">
        <f>E106</f>
        <v>1177000</v>
      </c>
      <c r="F105" s="41">
        <f>F106</f>
        <v>-223500</v>
      </c>
      <c r="G105" s="41">
        <f>G106</f>
        <v>953500</v>
      </c>
    </row>
    <row r="106" spans="1:7" ht="75">
      <c r="A106" s="30"/>
      <c r="B106" s="49"/>
      <c r="C106" s="31" t="s">
        <v>42</v>
      </c>
      <c r="D106" s="32" t="s">
        <v>43</v>
      </c>
      <c r="E106" s="33">
        <v>1177000</v>
      </c>
      <c r="F106" s="100">
        <v>-223500</v>
      </c>
      <c r="G106" s="100">
        <f>E106+F106</f>
        <v>953500</v>
      </c>
    </row>
    <row r="107" spans="1:7" ht="60" hidden="1">
      <c r="A107" s="30"/>
      <c r="B107" s="35">
        <v>85213</v>
      </c>
      <c r="C107" s="31"/>
      <c r="D107" s="32" t="s">
        <v>114</v>
      </c>
      <c r="E107" s="33">
        <f>E108</f>
        <v>7400</v>
      </c>
      <c r="F107" s="33">
        <f>F108</f>
        <v>0</v>
      </c>
      <c r="G107" s="33">
        <f>G108</f>
        <v>7400</v>
      </c>
    </row>
    <row r="108" spans="1:7" ht="75" hidden="1">
      <c r="A108" s="30"/>
      <c r="B108" s="42"/>
      <c r="C108" s="31" t="s">
        <v>42</v>
      </c>
      <c r="D108" s="32" t="s">
        <v>43</v>
      </c>
      <c r="E108" s="33">
        <v>7400</v>
      </c>
      <c r="F108" s="100"/>
      <c r="G108" s="100">
        <f>E108+F108</f>
        <v>7400</v>
      </c>
    </row>
    <row r="109" spans="1:7" ht="30" hidden="1">
      <c r="A109" s="30"/>
      <c r="B109" s="35">
        <v>85214</v>
      </c>
      <c r="C109" s="31"/>
      <c r="D109" s="32" t="s">
        <v>237</v>
      </c>
      <c r="E109" s="33">
        <f>E110+E111</f>
        <v>109400</v>
      </c>
      <c r="F109" s="33">
        <f>F110+F111</f>
        <v>0</v>
      </c>
      <c r="G109" s="33">
        <f>G110+G111</f>
        <v>109400</v>
      </c>
    </row>
    <row r="110" spans="1:7" ht="75" hidden="1">
      <c r="A110" s="30"/>
      <c r="B110" s="49"/>
      <c r="C110" s="31" t="s">
        <v>42</v>
      </c>
      <c r="D110" s="32" t="s">
        <v>43</v>
      </c>
      <c r="E110" s="33">
        <v>29800</v>
      </c>
      <c r="F110" s="100"/>
      <c r="G110" s="100">
        <f>E110+F110</f>
        <v>29800</v>
      </c>
    </row>
    <row r="111" spans="1:7" ht="45" hidden="1">
      <c r="A111" s="30"/>
      <c r="B111" s="35"/>
      <c r="C111" s="31" t="s">
        <v>107</v>
      </c>
      <c r="D111" s="32" t="s">
        <v>108</v>
      </c>
      <c r="E111" s="33">
        <v>79600</v>
      </c>
      <c r="F111" s="100"/>
      <c r="G111" s="100">
        <f>E111+F111</f>
        <v>79600</v>
      </c>
    </row>
    <row r="112" spans="1:7" ht="15" hidden="1">
      <c r="A112" s="30"/>
      <c r="B112" s="30">
        <v>85219</v>
      </c>
      <c r="C112" s="31"/>
      <c r="D112" s="32" t="s">
        <v>115</v>
      </c>
      <c r="E112" s="33">
        <f>SUM(E113:E115)</f>
        <v>47479</v>
      </c>
      <c r="F112" s="33">
        <f>SUM(F113:F115)</f>
        <v>0</v>
      </c>
      <c r="G112" s="33">
        <f>SUM(G113:G115)</f>
        <v>47479</v>
      </c>
    </row>
    <row r="113" spans="1:7" ht="15" hidden="1">
      <c r="A113" s="30"/>
      <c r="B113" s="30"/>
      <c r="C113" s="31" t="s">
        <v>38</v>
      </c>
      <c r="D113" s="32" t="s">
        <v>39</v>
      </c>
      <c r="E113" s="33">
        <v>951</v>
      </c>
      <c r="F113" s="100"/>
      <c r="G113" s="122">
        <f>E113+F113</f>
        <v>951</v>
      </c>
    </row>
    <row r="114" spans="1:7" ht="15" hidden="1">
      <c r="A114" s="30"/>
      <c r="B114" s="30"/>
      <c r="C114" s="31" t="s">
        <v>23</v>
      </c>
      <c r="D114" s="32" t="s">
        <v>103</v>
      </c>
      <c r="E114" s="33">
        <v>28</v>
      </c>
      <c r="F114" s="100"/>
      <c r="G114" s="122">
        <f>E114+F114</f>
        <v>28</v>
      </c>
    </row>
    <row r="115" spans="1:7" ht="45" hidden="1">
      <c r="A115" s="30"/>
      <c r="B115" s="30"/>
      <c r="C115" s="31" t="s">
        <v>107</v>
      </c>
      <c r="D115" s="32" t="s">
        <v>116</v>
      </c>
      <c r="E115" s="33">
        <v>46500</v>
      </c>
      <c r="F115" s="100"/>
      <c r="G115" s="122">
        <f>E115+F115</f>
        <v>46500</v>
      </c>
    </row>
    <row r="116" spans="1:7" ht="15" hidden="1">
      <c r="A116" s="30"/>
      <c r="B116" s="30">
        <v>85295</v>
      </c>
      <c r="C116" s="31"/>
      <c r="D116" s="32" t="s">
        <v>16</v>
      </c>
      <c r="E116" s="33">
        <f>E117</f>
        <v>8364</v>
      </c>
      <c r="F116" s="33">
        <f>F117</f>
        <v>0</v>
      </c>
      <c r="G116" s="33">
        <f>G117</f>
        <v>8364</v>
      </c>
    </row>
    <row r="117" spans="1:7" ht="47.25" customHeight="1" hidden="1">
      <c r="A117" s="30"/>
      <c r="B117" s="42"/>
      <c r="C117" s="31" t="s">
        <v>107</v>
      </c>
      <c r="D117" s="32" t="s">
        <v>116</v>
      </c>
      <c r="E117" s="33">
        <v>8364</v>
      </c>
      <c r="F117" s="100"/>
      <c r="G117" s="141">
        <f>E117+F117</f>
        <v>8364</v>
      </c>
    </row>
    <row r="118" spans="1:7" ht="14.25">
      <c r="A118" s="26">
        <v>854</v>
      </c>
      <c r="B118" s="26"/>
      <c r="C118" s="27"/>
      <c r="D118" s="28" t="s">
        <v>117</v>
      </c>
      <c r="E118" s="29">
        <f>E119+E121</f>
        <v>160000</v>
      </c>
      <c r="F118" s="29">
        <f>F119+F121</f>
        <v>5005</v>
      </c>
      <c r="G118" s="29">
        <f>G119+G121</f>
        <v>165005</v>
      </c>
    </row>
    <row r="119" spans="1:7" ht="15">
      <c r="A119" s="26"/>
      <c r="B119" s="69">
        <v>85415</v>
      </c>
      <c r="C119" s="70"/>
      <c r="D119" s="71" t="s">
        <v>118</v>
      </c>
      <c r="E119" s="41">
        <f>E120</f>
        <v>0</v>
      </c>
      <c r="F119" s="29">
        <f>F120</f>
        <v>5005</v>
      </c>
      <c r="G119" s="29">
        <f>G120</f>
        <v>5005</v>
      </c>
    </row>
    <row r="120" spans="1:7" ht="46.5" customHeight="1">
      <c r="A120" s="26"/>
      <c r="B120" s="69"/>
      <c r="C120" s="70" t="s">
        <v>107</v>
      </c>
      <c r="D120" s="32" t="s">
        <v>116</v>
      </c>
      <c r="E120" s="41">
        <v>0</v>
      </c>
      <c r="F120" s="41">
        <v>5005</v>
      </c>
      <c r="G120" s="41">
        <f>E120+F120</f>
        <v>5005</v>
      </c>
    </row>
    <row r="121" spans="1:7" ht="15" hidden="1">
      <c r="A121" s="30"/>
      <c r="B121" s="30">
        <v>85495</v>
      </c>
      <c r="C121" s="31"/>
      <c r="D121" s="32" t="s">
        <v>16</v>
      </c>
      <c r="E121" s="89">
        <f>SUM(E122:E123)</f>
        <v>160000</v>
      </c>
      <c r="F121" s="89">
        <f>SUM(F122:F123)</f>
        <v>0</v>
      </c>
      <c r="G121" s="89">
        <f>SUM(G122:G123)</f>
        <v>160000</v>
      </c>
    </row>
    <row r="122" spans="1:7" ht="15" hidden="1">
      <c r="A122" s="30"/>
      <c r="B122" s="30"/>
      <c r="C122" s="31" t="s">
        <v>47</v>
      </c>
      <c r="D122" s="32" t="s">
        <v>48</v>
      </c>
      <c r="E122" s="87">
        <v>158000</v>
      </c>
      <c r="F122" s="104"/>
      <c r="G122" s="104">
        <f>E122+F122</f>
        <v>158000</v>
      </c>
    </row>
    <row r="123" spans="1:7" ht="15" hidden="1">
      <c r="A123" s="30"/>
      <c r="B123" s="30"/>
      <c r="C123" s="31" t="s">
        <v>23</v>
      </c>
      <c r="D123" s="32" t="s">
        <v>22</v>
      </c>
      <c r="E123" s="87">
        <v>2000</v>
      </c>
      <c r="F123" s="104"/>
      <c r="G123" s="104">
        <f>E123+F123</f>
        <v>2000</v>
      </c>
    </row>
    <row r="124" spans="1:7" ht="28.5">
      <c r="A124" s="34">
        <v>900</v>
      </c>
      <c r="B124" s="26"/>
      <c r="C124" s="27"/>
      <c r="D124" s="28" t="s">
        <v>119</v>
      </c>
      <c r="E124" s="129">
        <f>E127+E129</f>
        <v>18150</v>
      </c>
      <c r="F124" s="129">
        <f>F127+F129+F125</f>
        <v>50565</v>
      </c>
      <c r="G124" s="129">
        <f>G127+G129+G125</f>
        <v>68715</v>
      </c>
    </row>
    <row r="125" spans="1:7" ht="15">
      <c r="A125" s="34"/>
      <c r="B125" s="83">
        <v>90017</v>
      </c>
      <c r="C125" s="83"/>
      <c r="D125" s="76" t="s">
        <v>206</v>
      </c>
      <c r="E125" s="129"/>
      <c r="F125" s="59">
        <f>F126</f>
        <v>50565</v>
      </c>
      <c r="G125" s="59">
        <f>G126</f>
        <v>50565</v>
      </c>
    </row>
    <row r="126" spans="1:7" ht="33" customHeight="1">
      <c r="A126" s="34"/>
      <c r="B126" s="26"/>
      <c r="C126" s="70" t="s">
        <v>263</v>
      </c>
      <c r="D126" s="71" t="s">
        <v>264</v>
      </c>
      <c r="E126" s="129"/>
      <c r="F126" s="142">
        <v>50565</v>
      </c>
      <c r="G126" s="59">
        <f>E126+F126</f>
        <v>50565</v>
      </c>
    </row>
    <row r="127" spans="1:7" ht="45" hidden="1">
      <c r="A127" s="30"/>
      <c r="B127" s="35">
        <v>90020</v>
      </c>
      <c r="C127" s="31"/>
      <c r="D127" s="32" t="s">
        <v>120</v>
      </c>
      <c r="E127" s="89">
        <f>E128</f>
        <v>2000</v>
      </c>
      <c r="F127" s="89">
        <f>F128</f>
        <v>0</v>
      </c>
      <c r="G127" s="89">
        <f>G128</f>
        <v>2000</v>
      </c>
    </row>
    <row r="128" spans="1:7" ht="15" hidden="1">
      <c r="A128" s="30"/>
      <c r="B128" s="30"/>
      <c r="C128" s="31" t="s">
        <v>121</v>
      </c>
      <c r="D128" s="32" t="s">
        <v>122</v>
      </c>
      <c r="E128" s="87">
        <v>2000</v>
      </c>
      <c r="F128" s="102"/>
      <c r="G128" s="102">
        <f>E128+F128</f>
        <v>2000</v>
      </c>
    </row>
    <row r="129" spans="1:7" ht="15" hidden="1">
      <c r="A129" s="30"/>
      <c r="B129" s="30">
        <v>90095</v>
      </c>
      <c r="C129" s="31"/>
      <c r="D129" s="32" t="s">
        <v>16</v>
      </c>
      <c r="E129" s="87">
        <f>SUM(E130:E132)</f>
        <v>16150</v>
      </c>
      <c r="F129" s="87">
        <f>SUM(F130:F132)</f>
        <v>0</v>
      </c>
      <c r="G129" s="87">
        <f>SUM(G130:G132)</f>
        <v>16150</v>
      </c>
    </row>
    <row r="130" spans="1:7" ht="15" hidden="1">
      <c r="A130" s="30"/>
      <c r="B130" s="30"/>
      <c r="C130" s="31" t="s">
        <v>21</v>
      </c>
      <c r="D130" s="32" t="s">
        <v>22</v>
      </c>
      <c r="E130" s="87">
        <v>16000</v>
      </c>
      <c r="F130" s="102"/>
      <c r="G130" s="102">
        <f>E130+F130</f>
        <v>16000</v>
      </c>
    </row>
    <row r="131" spans="1:7" ht="15" hidden="1">
      <c r="A131" s="30"/>
      <c r="B131" s="30"/>
      <c r="C131" s="31" t="s">
        <v>38</v>
      </c>
      <c r="D131" s="32" t="s">
        <v>39</v>
      </c>
      <c r="E131" s="87">
        <v>150</v>
      </c>
      <c r="F131" s="102"/>
      <c r="G131" s="102">
        <f>E131+F131</f>
        <v>150</v>
      </c>
    </row>
    <row r="132" spans="1:7" ht="45" hidden="1">
      <c r="A132" s="30"/>
      <c r="B132" s="30"/>
      <c r="C132" s="31" t="s">
        <v>123</v>
      </c>
      <c r="D132" s="32" t="s">
        <v>124</v>
      </c>
      <c r="E132" s="87"/>
      <c r="F132" s="102"/>
      <c r="G132" s="105"/>
    </row>
    <row r="133" spans="1:7" ht="14.25" hidden="1">
      <c r="A133" s="26">
        <v>926</v>
      </c>
      <c r="B133" s="26"/>
      <c r="C133" s="27"/>
      <c r="D133" s="28" t="s">
        <v>125</v>
      </c>
      <c r="E133" s="88">
        <f aca="true" t="shared" si="5" ref="E133:G134">E134</f>
        <v>500000</v>
      </c>
      <c r="F133" s="88">
        <f t="shared" si="5"/>
        <v>0</v>
      </c>
      <c r="G133" s="88">
        <f t="shared" si="5"/>
        <v>500000</v>
      </c>
    </row>
    <row r="134" spans="1:7" ht="15" hidden="1">
      <c r="A134" s="30"/>
      <c r="B134" s="30">
        <v>92601</v>
      </c>
      <c r="C134" s="31"/>
      <c r="D134" s="32" t="s">
        <v>126</v>
      </c>
      <c r="E134" s="87">
        <f t="shared" si="5"/>
        <v>500000</v>
      </c>
      <c r="F134" s="87">
        <f t="shared" si="5"/>
        <v>0</v>
      </c>
      <c r="G134" s="87">
        <f t="shared" si="5"/>
        <v>500000</v>
      </c>
    </row>
    <row r="135" spans="1:7" ht="75" hidden="1">
      <c r="A135" s="30"/>
      <c r="B135" s="30"/>
      <c r="C135" s="31">
        <v>6290</v>
      </c>
      <c r="D135" s="32" t="s">
        <v>127</v>
      </c>
      <c r="E135" s="87">
        <v>500000</v>
      </c>
      <c r="F135" s="102"/>
      <c r="G135" s="102">
        <f>E135+F135</f>
        <v>500000</v>
      </c>
    </row>
    <row r="136" spans="1:7" ht="14.25">
      <c r="A136" s="7"/>
      <c r="B136" s="7"/>
      <c r="C136" s="8"/>
      <c r="D136" s="28" t="s">
        <v>128</v>
      </c>
      <c r="E136" s="94">
        <f>SUM(E11+E15+E18+E24+E32+E40+E47+E50+E82+E92+E104+E118+E124+E133)</f>
        <v>13652096</v>
      </c>
      <c r="F136" s="94">
        <f>SUM(F11+F15+F18+F24+F32+F40+F47+F50+F82+F92+F104+F118+F124+F133)</f>
        <v>-1235024</v>
      </c>
      <c r="G136" s="94">
        <f>SUM(G11+G15+G18+G24+G32+G40+G47+G50+G82+G92+G104+G118+G124+G133)</f>
        <v>12417072</v>
      </c>
    </row>
    <row r="137" spans="5:7" ht="12.75">
      <c r="E137" s="13"/>
      <c r="F137" s="13"/>
      <c r="G137" s="13"/>
    </row>
    <row r="138" spans="5:7" ht="12.75">
      <c r="E138" s="12"/>
      <c r="F138" s="12"/>
      <c r="G138" s="12"/>
    </row>
    <row r="139" spans="4:7" ht="14.25">
      <c r="D139" s="143" t="s">
        <v>245</v>
      </c>
      <c r="E139" s="144"/>
      <c r="F139" s="144"/>
      <c r="G139" s="144"/>
    </row>
    <row r="140" spans="5:7" ht="14.25">
      <c r="E140" s="53"/>
      <c r="F140" s="12"/>
      <c r="G140" s="12"/>
    </row>
    <row r="141" spans="5:7" ht="14.25">
      <c r="E141" s="53"/>
      <c r="F141" s="12"/>
      <c r="G141" s="12"/>
    </row>
    <row r="142" spans="4:7" ht="14.25">
      <c r="D142" s="143" t="s">
        <v>246</v>
      </c>
      <c r="E142" s="144"/>
      <c r="F142" s="144"/>
      <c r="G142" s="144"/>
    </row>
    <row r="167" spans="4:9" ht="24" customHeight="1">
      <c r="D167" s="145" t="s">
        <v>250</v>
      </c>
      <c r="E167" s="146"/>
      <c r="F167" s="146"/>
      <c r="G167" s="144"/>
      <c r="H167" s="144"/>
      <c r="I167" s="144"/>
    </row>
    <row r="168" spans="4:9" ht="15.75">
      <c r="D168" s="145" t="s">
        <v>278</v>
      </c>
      <c r="E168" s="146"/>
      <c r="F168" s="146"/>
      <c r="G168" s="144"/>
      <c r="H168" s="144"/>
      <c r="I168" s="144"/>
    </row>
    <row r="169" spans="4:9" ht="15.75">
      <c r="D169" s="145" t="s">
        <v>285</v>
      </c>
      <c r="E169" s="146"/>
      <c r="F169" s="146"/>
      <c r="G169" s="144"/>
      <c r="H169" s="144"/>
      <c r="I169" s="144"/>
    </row>
    <row r="170" spans="4:9" ht="15.75">
      <c r="D170" s="145" t="s">
        <v>275</v>
      </c>
      <c r="E170" s="146"/>
      <c r="F170" s="146"/>
      <c r="G170" s="144"/>
      <c r="H170" s="144"/>
      <c r="I170" s="144"/>
    </row>
    <row r="171" spans="5:7" ht="19.5" customHeight="1">
      <c r="E171" s="53"/>
      <c r="F171" s="54"/>
      <c r="G171" s="54"/>
    </row>
    <row r="172" spans="1:7" ht="36" customHeight="1">
      <c r="A172" s="147" t="s">
        <v>279</v>
      </c>
      <c r="B172" s="147"/>
      <c r="C172" s="147"/>
      <c r="D172" s="147"/>
      <c r="E172" s="147"/>
      <c r="F172" s="147"/>
      <c r="G172" s="147"/>
    </row>
    <row r="173" spans="1:7" ht="15.75">
      <c r="A173" s="24"/>
      <c r="B173" s="24"/>
      <c r="C173" s="24"/>
      <c r="D173" s="131" t="s">
        <v>280</v>
      </c>
      <c r="E173" s="24"/>
      <c r="F173" s="24"/>
      <c r="G173" s="24"/>
    </row>
    <row r="174" spans="1:7" ht="15.75">
      <c r="A174" s="148"/>
      <c r="B174" s="148"/>
      <c r="C174" s="24"/>
      <c r="D174" s="24"/>
      <c r="E174" s="24"/>
      <c r="F174" s="24"/>
      <c r="G174" s="24"/>
    </row>
    <row r="175" spans="1:7" ht="15.75">
      <c r="A175" s="24"/>
      <c r="B175" s="24"/>
      <c r="C175" s="24"/>
      <c r="E175" s="24"/>
      <c r="F175" s="24"/>
      <c r="G175" s="24"/>
    </row>
    <row r="176" spans="1:7" ht="28.5">
      <c r="A176" s="38" t="s">
        <v>1</v>
      </c>
      <c r="B176" s="40" t="s">
        <v>2</v>
      </c>
      <c r="C176" s="72" t="s">
        <v>288</v>
      </c>
      <c r="D176" s="38" t="s">
        <v>4</v>
      </c>
      <c r="E176" s="73" t="s">
        <v>244</v>
      </c>
      <c r="F176" s="137" t="s">
        <v>257</v>
      </c>
      <c r="G176" s="138" t="s">
        <v>258</v>
      </c>
    </row>
    <row r="177" spans="1:7" ht="14.25" hidden="1">
      <c r="A177" s="26">
        <v>750</v>
      </c>
      <c r="B177" s="26"/>
      <c r="C177" s="27"/>
      <c r="D177" s="28" t="s">
        <v>40</v>
      </c>
      <c r="E177" s="29">
        <f aca="true" t="shared" si="6" ref="E177:G178">E178</f>
        <v>41200</v>
      </c>
      <c r="F177" s="29">
        <f t="shared" si="6"/>
        <v>0</v>
      </c>
      <c r="G177" s="29">
        <f t="shared" si="6"/>
        <v>41200</v>
      </c>
    </row>
    <row r="178" spans="1:7" ht="15" hidden="1">
      <c r="A178" s="30"/>
      <c r="B178" s="30">
        <v>75011</v>
      </c>
      <c r="C178" s="31"/>
      <c r="D178" s="32" t="s">
        <v>41</v>
      </c>
      <c r="E178" s="33">
        <f t="shared" si="6"/>
        <v>41200</v>
      </c>
      <c r="F178" s="33">
        <f t="shared" si="6"/>
        <v>0</v>
      </c>
      <c r="G178" s="33">
        <f t="shared" si="6"/>
        <v>41200</v>
      </c>
    </row>
    <row r="179" spans="1:7" ht="75" hidden="1">
      <c r="A179" s="30"/>
      <c r="B179" s="30"/>
      <c r="C179" s="31" t="s">
        <v>42</v>
      </c>
      <c r="D179" s="32" t="s">
        <v>43</v>
      </c>
      <c r="E179" s="33">
        <v>41200</v>
      </c>
      <c r="F179" s="25"/>
      <c r="G179" s="117">
        <f>E179+F179</f>
        <v>41200</v>
      </c>
    </row>
    <row r="180" spans="1:7" ht="42.75">
      <c r="A180" s="34">
        <v>751</v>
      </c>
      <c r="B180" s="26"/>
      <c r="C180" s="27"/>
      <c r="D180" s="28" t="s">
        <v>49</v>
      </c>
      <c r="E180" s="29">
        <f aca="true" t="shared" si="7" ref="E180:G181">E181</f>
        <v>780</v>
      </c>
      <c r="F180" s="29">
        <f t="shared" si="7"/>
        <v>-31</v>
      </c>
      <c r="G180" s="29">
        <f t="shared" si="7"/>
        <v>749</v>
      </c>
    </row>
    <row r="181" spans="1:7" ht="30">
      <c r="A181" s="30"/>
      <c r="B181" s="35">
        <v>75101</v>
      </c>
      <c r="C181" s="31"/>
      <c r="D181" s="32" t="s">
        <v>50</v>
      </c>
      <c r="E181" s="33">
        <f t="shared" si="7"/>
        <v>780</v>
      </c>
      <c r="F181" s="33">
        <f t="shared" si="7"/>
        <v>-31</v>
      </c>
      <c r="G181" s="33">
        <f t="shared" si="7"/>
        <v>749</v>
      </c>
    </row>
    <row r="182" spans="1:7" ht="63" customHeight="1">
      <c r="A182" s="30"/>
      <c r="B182" s="30"/>
      <c r="C182" s="31" t="s">
        <v>42</v>
      </c>
      <c r="D182" s="32" t="s">
        <v>43</v>
      </c>
      <c r="E182" s="33">
        <v>780</v>
      </c>
      <c r="F182" s="121">
        <v>-31</v>
      </c>
      <c r="G182" s="122">
        <f>E182+F182</f>
        <v>749</v>
      </c>
    </row>
    <row r="183" spans="1:7" ht="28.5" hidden="1">
      <c r="A183" s="34">
        <v>754</v>
      </c>
      <c r="B183" s="38"/>
      <c r="C183" s="39"/>
      <c r="D183" s="40" t="s">
        <v>54</v>
      </c>
      <c r="E183" s="29">
        <f aca="true" t="shared" si="8" ref="E183:G184">E184</f>
        <v>400</v>
      </c>
      <c r="F183" s="29">
        <f t="shared" si="8"/>
        <v>0</v>
      </c>
      <c r="G183" s="29">
        <f t="shared" si="8"/>
        <v>400</v>
      </c>
    </row>
    <row r="184" spans="1:7" ht="15" hidden="1">
      <c r="A184" s="30"/>
      <c r="B184" s="30">
        <v>75414</v>
      </c>
      <c r="C184" s="31"/>
      <c r="D184" s="32" t="s">
        <v>55</v>
      </c>
      <c r="E184" s="33">
        <f t="shared" si="8"/>
        <v>400</v>
      </c>
      <c r="F184" s="33">
        <f t="shared" si="8"/>
        <v>0</v>
      </c>
      <c r="G184" s="33">
        <f t="shared" si="8"/>
        <v>400</v>
      </c>
    </row>
    <row r="185" spans="1:7" ht="75" hidden="1">
      <c r="A185" s="30"/>
      <c r="B185" s="30"/>
      <c r="C185" s="31" t="s">
        <v>42</v>
      </c>
      <c r="D185" s="32" t="s">
        <v>56</v>
      </c>
      <c r="E185" s="33">
        <v>400</v>
      </c>
      <c r="F185" s="25"/>
      <c r="G185" s="117">
        <f>E185+F185</f>
        <v>400</v>
      </c>
    </row>
    <row r="186" spans="1:7" ht="14.25">
      <c r="A186" s="26">
        <v>852</v>
      </c>
      <c r="B186" s="26"/>
      <c r="C186" s="27"/>
      <c r="D186" s="28" t="s">
        <v>112</v>
      </c>
      <c r="E186" s="29">
        <f>E187+E189+E191</f>
        <v>1214200</v>
      </c>
      <c r="F186" s="29">
        <f>F187+F189+F191</f>
        <v>-223500</v>
      </c>
      <c r="G186" s="29">
        <f>G187+G189+G191</f>
        <v>990700</v>
      </c>
    </row>
    <row r="187" spans="1:11" ht="45">
      <c r="A187" s="26"/>
      <c r="B187" s="35">
        <v>85212</v>
      </c>
      <c r="C187" s="31"/>
      <c r="D187" s="32" t="s">
        <v>113</v>
      </c>
      <c r="E187" s="41">
        <f>E188</f>
        <v>1177000</v>
      </c>
      <c r="F187" s="41">
        <f>F188</f>
        <v>-223500</v>
      </c>
      <c r="G187" s="41">
        <f>G188</f>
        <v>953500</v>
      </c>
      <c r="J187" s="134"/>
      <c r="K187" s="134"/>
    </row>
    <row r="188" spans="1:7" ht="61.5" customHeight="1">
      <c r="A188" s="30"/>
      <c r="B188" s="49"/>
      <c r="C188" s="31" t="s">
        <v>42</v>
      </c>
      <c r="D188" s="32" t="s">
        <v>43</v>
      </c>
      <c r="E188" s="33">
        <v>1177000</v>
      </c>
      <c r="F188" s="122">
        <v>-223500</v>
      </c>
      <c r="G188" s="122">
        <f>E188+F188</f>
        <v>953500</v>
      </c>
    </row>
    <row r="189" spans="1:7" ht="60" hidden="1">
      <c r="A189" s="30"/>
      <c r="B189" s="35">
        <v>85213</v>
      </c>
      <c r="C189" s="31"/>
      <c r="D189" s="32" t="s">
        <v>114</v>
      </c>
      <c r="E189" s="33">
        <f>E190</f>
        <v>7400</v>
      </c>
      <c r="F189" s="33">
        <f>F190</f>
        <v>0</v>
      </c>
      <c r="G189" s="33">
        <f>G190</f>
        <v>7400</v>
      </c>
    </row>
    <row r="190" spans="1:7" ht="75" hidden="1">
      <c r="A190" s="30"/>
      <c r="B190" s="49"/>
      <c r="C190" s="31" t="s">
        <v>42</v>
      </c>
      <c r="D190" s="32" t="s">
        <v>43</v>
      </c>
      <c r="E190" s="33">
        <v>7400</v>
      </c>
      <c r="F190" s="25"/>
      <c r="G190" s="117">
        <f>E190+F190</f>
        <v>7400</v>
      </c>
    </row>
    <row r="191" spans="1:7" ht="30" hidden="1">
      <c r="A191" s="30"/>
      <c r="B191" s="35">
        <v>85214</v>
      </c>
      <c r="C191" s="31"/>
      <c r="D191" s="32" t="s">
        <v>237</v>
      </c>
      <c r="E191" s="33">
        <f>E192</f>
        <v>29800</v>
      </c>
      <c r="F191" s="33">
        <f>F192</f>
        <v>0</v>
      </c>
      <c r="G191" s="33">
        <f>G192</f>
        <v>29800</v>
      </c>
    </row>
    <row r="192" spans="1:7" ht="75" hidden="1">
      <c r="A192" s="30"/>
      <c r="B192" s="49"/>
      <c r="C192" s="31" t="s">
        <v>42</v>
      </c>
      <c r="D192" s="32" t="s">
        <v>43</v>
      </c>
      <c r="E192" s="33">
        <v>29800</v>
      </c>
      <c r="F192" s="25"/>
      <c r="G192" s="117">
        <f>E192+F192</f>
        <v>29800</v>
      </c>
    </row>
    <row r="193" spans="1:7" ht="12.75">
      <c r="A193" s="25"/>
      <c r="B193" s="25"/>
      <c r="C193" s="25"/>
      <c r="D193" s="50" t="s">
        <v>223</v>
      </c>
      <c r="E193" s="51">
        <f>E177+E180+E183+E186</f>
        <v>1256580</v>
      </c>
      <c r="F193" s="51">
        <f>F177+F180+F183+F186</f>
        <v>-223531</v>
      </c>
      <c r="G193" s="51">
        <f>G177+G180+G183+G186</f>
        <v>1033049</v>
      </c>
    </row>
    <row r="194" spans="1:7" ht="12.75">
      <c r="A194" s="12"/>
      <c r="B194" s="12"/>
      <c r="C194" s="12"/>
      <c r="D194" s="135"/>
      <c r="E194" s="136"/>
      <c r="F194" s="136"/>
      <c r="G194" s="136"/>
    </row>
    <row r="195" spans="1:7" ht="24.75" customHeight="1">
      <c r="A195" s="12"/>
      <c r="B195" s="12"/>
      <c r="C195" s="12"/>
      <c r="D195" s="135"/>
      <c r="E195" s="136"/>
      <c r="F195" s="136"/>
      <c r="G195" s="136"/>
    </row>
    <row r="196" spans="4:7" ht="14.25">
      <c r="D196" s="143" t="s">
        <v>245</v>
      </c>
      <c r="E196" s="144"/>
      <c r="F196" s="144"/>
      <c r="G196" s="144"/>
    </row>
    <row r="197" spans="5:7" ht="14.25">
      <c r="E197" s="53"/>
      <c r="F197" s="12"/>
      <c r="G197" s="12"/>
    </row>
    <row r="198" spans="5:7" ht="14.25">
      <c r="E198" s="53"/>
      <c r="F198" s="12"/>
      <c r="G198" s="12"/>
    </row>
    <row r="199" spans="4:7" ht="14.25">
      <c r="D199" s="143" t="s">
        <v>246</v>
      </c>
      <c r="E199" s="144"/>
      <c r="F199" s="144"/>
      <c r="G199" s="144"/>
    </row>
    <row r="200" spans="1:7" ht="12.75">
      <c r="A200" s="12"/>
      <c r="B200" s="12"/>
      <c r="C200" s="12"/>
      <c r="D200" s="135"/>
      <c r="E200" s="136"/>
      <c r="F200" s="136"/>
      <c r="G200" s="136"/>
    </row>
    <row r="201" spans="1:7" ht="12.75">
      <c r="A201" s="12"/>
      <c r="B201" s="12"/>
      <c r="C201" s="12"/>
      <c r="D201" s="135"/>
      <c r="E201" s="136"/>
      <c r="F201" s="136"/>
      <c r="G201" s="136"/>
    </row>
    <row r="202" spans="1:7" ht="12.75">
      <c r="A202" s="12"/>
      <c r="B202" s="12"/>
      <c r="C202" s="12"/>
      <c r="D202" s="135"/>
      <c r="E202" s="136"/>
      <c r="F202" s="136"/>
      <c r="G202" s="136"/>
    </row>
    <row r="203" spans="1:7" ht="12.75">
      <c r="A203" s="12"/>
      <c r="B203" s="12"/>
      <c r="C203" s="12"/>
      <c r="D203" s="135"/>
      <c r="E203" s="136"/>
      <c r="F203" s="136"/>
      <c r="G203" s="136"/>
    </row>
    <row r="204" spans="1:7" ht="12.75">
      <c r="A204" s="12"/>
      <c r="B204" s="12"/>
      <c r="C204" s="12"/>
      <c r="D204" s="135"/>
      <c r="E204" s="136"/>
      <c r="F204" s="136"/>
      <c r="G204" s="136"/>
    </row>
    <row r="205" spans="4:9" ht="14.25">
      <c r="D205" s="132"/>
      <c r="E205" s="133"/>
      <c r="F205" s="133"/>
      <c r="G205" s="133"/>
      <c r="H205" s="133"/>
      <c r="I205" s="133"/>
    </row>
    <row r="206" spans="4:9" ht="14.25">
      <c r="D206" s="132"/>
      <c r="E206" s="133"/>
      <c r="F206" s="133"/>
      <c r="G206" s="133"/>
      <c r="H206" s="133"/>
      <c r="I206" s="133"/>
    </row>
    <row r="207" spans="4:9" ht="14.25">
      <c r="D207" s="132"/>
      <c r="E207" s="133"/>
      <c r="F207" s="133"/>
      <c r="G207" s="133"/>
      <c r="H207" s="133"/>
      <c r="I207" s="133"/>
    </row>
    <row r="208" spans="4:9" ht="14.25">
      <c r="D208" s="132"/>
      <c r="E208" s="133"/>
      <c r="F208" s="133"/>
      <c r="G208" s="133"/>
      <c r="H208" s="133"/>
      <c r="I208" s="133"/>
    </row>
    <row r="209" spans="4:9" ht="14.25">
      <c r="D209" s="132"/>
      <c r="E209" s="133"/>
      <c r="F209" s="133"/>
      <c r="G209" s="133"/>
      <c r="H209" s="133"/>
      <c r="I209" s="133"/>
    </row>
    <row r="210" spans="4:9" ht="14.25">
      <c r="D210" s="132"/>
      <c r="E210" s="133"/>
      <c r="F210" s="133"/>
      <c r="G210" s="133"/>
      <c r="H210" s="133"/>
      <c r="I210" s="133"/>
    </row>
    <row r="211" spans="4:9" ht="14.25">
      <c r="D211" s="132"/>
      <c r="E211" s="133"/>
      <c r="F211" s="133"/>
      <c r="G211" s="133"/>
      <c r="H211" s="133"/>
      <c r="I211" s="133"/>
    </row>
    <row r="212" spans="4:9" ht="14.25">
      <c r="D212" s="132"/>
      <c r="E212" s="133"/>
      <c r="F212" s="133"/>
      <c r="G212" s="133"/>
      <c r="H212" s="133"/>
      <c r="I212" s="133"/>
    </row>
    <row r="213" spans="4:9" ht="14.25">
      <c r="D213" s="132"/>
      <c r="E213" s="133"/>
      <c r="F213" s="133"/>
      <c r="G213" s="133"/>
      <c r="H213" s="133"/>
      <c r="I213" s="133"/>
    </row>
    <row r="214" spans="4:9" ht="14.25">
      <c r="D214" s="132"/>
      <c r="E214" s="133"/>
      <c r="F214" s="133"/>
      <c r="G214" s="133"/>
      <c r="H214" s="133"/>
      <c r="I214" s="133"/>
    </row>
    <row r="215" spans="4:9" ht="14.25">
      <c r="D215" s="132"/>
      <c r="E215" s="133"/>
      <c r="F215" s="133"/>
      <c r="G215" s="133"/>
      <c r="H215" s="133"/>
      <c r="I215" s="133"/>
    </row>
    <row r="216" spans="1:7" ht="22.5" customHeight="1">
      <c r="A216" s="74"/>
      <c r="B216" s="145" t="s">
        <v>282</v>
      </c>
      <c r="C216" s="145"/>
      <c r="D216" s="145"/>
      <c r="E216" s="145"/>
      <c r="F216" s="145"/>
      <c r="G216" s="145"/>
    </row>
    <row r="217" spans="1:6" ht="15.75">
      <c r="A217" s="74"/>
      <c r="B217" s="145" t="s">
        <v>283</v>
      </c>
      <c r="C217" s="145"/>
      <c r="D217" s="145"/>
      <c r="E217" s="145"/>
      <c r="F217" s="145"/>
    </row>
    <row r="218" spans="1:6" ht="15.75">
      <c r="A218" s="74"/>
      <c r="B218" s="145" t="s">
        <v>284</v>
      </c>
      <c r="C218" s="145"/>
      <c r="D218" s="145"/>
      <c r="E218" s="145"/>
      <c r="F218" s="145"/>
    </row>
    <row r="219" spans="1:6" ht="15.75">
      <c r="A219" s="74"/>
      <c r="B219" s="145" t="s">
        <v>286</v>
      </c>
      <c r="C219" s="145"/>
      <c r="D219" s="145"/>
      <c r="E219" s="145"/>
      <c r="F219" s="145"/>
    </row>
    <row r="220" spans="1:2" ht="12.75">
      <c r="A220" s="74"/>
      <c r="B220" s="74"/>
    </row>
    <row r="221" spans="1:2" ht="12.75">
      <c r="A221" s="74"/>
      <c r="B221" s="74"/>
    </row>
    <row r="222" spans="1:3" ht="15.75">
      <c r="A222" s="75"/>
      <c r="B222" s="84" t="s">
        <v>273</v>
      </c>
      <c r="C222" s="22"/>
    </row>
    <row r="223" spans="1:4" ht="15.75">
      <c r="A223" s="75"/>
      <c r="B223" s="84"/>
      <c r="C223" s="22"/>
      <c r="D223" s="131" t="s">
        <v>272</v>
      </c>
    </row>
    <row r="224" spans="1:3" ht="12.75">
      <c r="A224" s="75"/>
      <c r="B224" s="75"/>
      <c r="C224" s="22"/>
    </row>
    <row r="225" spans="1:7" ht="28.5">
      <c r="A225" s="78" t="s">
        <v>1</v>
      </c>
      <c r="B225" s="79" t="s">
        <v>217</v>
      </c>
      <c r="C225" s="79" t="s">
        <v>219</v>
      </c>
      <c r="D225" s="85" t="s">
        <v>4</v>
      </c>
      <c r="E225" s="73" t="s">
        <v>248</v>
      </c>
      <c r="F225" s="123" t="s">
        <v>257</v>
      </c>
      <c r="G225" s="123" t="s">
        <v>258</v>
      </c>
    </row>
    <row r="226" spans="1:7" ht="14.25" hidden="1">
      <c r="A226" s="80" t="s">
        <v>5</v>
      </c>
      <c r="B226" s="80"/>
      <c r="C226" s="81"/>
      <c r="D226" s="77" t="s">
        <v>6</v>
      </c>
      <c r="E226" s="64">
        <f>E227+E234</f>
        <v>2021980</v>
      </c>
      <c r="F226" s="64">
        <f>F227+F234</f>
        <v>0</v>
      </c>
      <c r="G226" s="64">
        <f>G227+G234</f>
        <v>2021980</v>
      </c>
    </row>
    <row r="227" spans="1:7" ht="30" hidden="1">
      <c r="A227" s="82"/>
      <c r="B227" s="82" t="s">
        <v>7</v>
      </c>
      <c r="C227" s="83"/>
      <c r="D227" s="76" t="s">
        <v>129</v>
      </c>
      <c r="E227" s="86">
        <f>SUM(E228:E233)</f>
        <v>2010980</v>
      </c>
      <c r="F227" s="86">
        <f>SUM(F228:F233)</f>
        <v>0</v>
      </c>
      <c r="G227" s="86">
        <f>SUM(G228:G233)</f>
        <v>2010980</v>
      </c>
    </row>
    <row r="228" spans="1:7" ht="30" hidden="1">
      <c r="A228" s="82"/>
      <c r="B228" s="82"/>
      <c r="C228" s="83">
        <v>6050</v>
      </c>
      <c r="D228" s="76" t="s">
        <v>130</v>
      </c>
      <c r="E228" s="86">
        <v>10980</v>
      </c>
      <c r="F228" s="52"/>
      <c r="G228" s="52">
        <f aca="true" t="shared" si="9" ref="G228:G233">E228+F228</f>
        <v>10980</v>
      </c>
    </row>
    <row r="229" spans="1:7" ht="75" hidden="1">
      <c r="A229" s="82"/>
      <c r="B229" s="82"/>
      <c r="C229" s="83">
        <v>6052</v>
      </c>
      <c r="D229" s="76" t="s">
        <v>131</v>
      </c>
      <c r="E229" s="86">
        <v>0</v>
      </c>
      <c r="F229" s="52"/>
      <c r="G229" s="52">
        <f t="shared" si="9"/>
        <v>0</v>
      </c>
    </row>
    <row r="230" spans="1:7" ht="60" hidden="1">
      <c r="A230" s="82"/>
      <c r="B230" s="82"/>
      <c r="C230" s="83">
        <v>6051</v>
      </c>
      <c r="D230" s="76" t="s">
        <v>132</v>
      </c>
      <c r="E230" s="86">
        <v>0</v>
      </c>
      <c r="F230" s="52"/>
      <c r="G230" s="52">
        <f t="shared" si="9"/>
        <v>0</v>
      </c>
    </row>
    <row r="231" spans="1:7" ht="75" hidden="1">
      <c r="A231" s="82"/>
      <c r="B231" s="82"/>
      <c r="C231" s="83">
        <v>6052</v>
      </c>
      <c r="D231" s="76" t="s">
        <v>131</v>
      </c>
      <c r="E231" s="86">
        <v>0</v>
      </c>
      <c r="F231" s="52"/>
      <c r="G231" s="52">
        <f t="shared" si="9"/>
        <v>0</v>
      </c>
    </row>
    <row r="232" spans="1:7" ht="90" hidden="1">
      <c r="A232" s="82"/>
      <c r="B232" s="82"/>
      <c r="C232" s="83">
        <v>6058</v>
      </c>
      <c r="D232" s="76" t="s">
        <v>142</v>
      </c>
      <c r="E232" s="59">
        <v>1500000</v>
      </c>
      <c r="F232" s="59"/>
      <c r="G232" s="59">
        <f t="shared" si="9"/>
        <v>1500000</v>
      </c>
    </row>
    <row r="233" spans="1:7" ht="105" hidden="1">
      <c r="A233" s="82"/>
      <c r="B233" s="82"/>
      <c r="C233" s="83">
        <v>6059</v>
      </c>
      <c r="D233" s="76" t="s">
        <v>260</v>
      </c>
      <c r="E233" s="59">
        <v>500000</v>
      </c>
      <c r="F233" s="59"/>
      <c r="G233" s="59">
        <f t="shared" si="9"/>
        <v>500000</v>
      </c>
    </row>
    <row r="234" spans="1:7" ht="15" hidden="1">
      <c r="A234" s="82"/>
      <c r="B234" s="82" t="s">
        <v>218</v>
      </c>
      <c r="C234" s="83"/>
      <c r="D234" s="76" t="s">
        <v>133</v>
      </c>
      <c r="E234" s="59">
        <f>E235</f>
        <v>11000</v>
      </c>
      <c r="F234" s="59">
        <f>F235</f>
        <v>0</v>
      </c>
      <c r="G234" s="59">
        <f>G235</f>
        <v>11000</v>
      </c>
    </row>
    <row r="235" spans="1:7" ht="45" hidden="1">
      <c r="A235" s="83"/>
      <c r="B235" s="83"/>
      <c r="C235" s="83">
        <v>2850</v>
      </c>
      <c r="D235" s="76" t="s">
        <v>134</v>
      </c>
      <c r="E235" s="59">
        <v>11000</v>
      </c>
      <c r="F235" s="59"/>
      <c r="G235" s="59">
        <f>E235+F235</f>
        <v>11000</v>
      </c>
    </row>
    <row r="236" spans="1:7" ht="14.25">
      <c r="A236" s="81">
        <v>600</v>
      </c>
      <c r="B236" s="81"/>
      <c r="C236" s="81"/>
      <c r="D236" s="77" t="s">
        <v>19</v>
      </c>
      <c r="E236" s="129">
        <f>E237+E239+E241</f>
        <v>670760</v>
      </c>
      <c r="F236" s="129">
        <f>F237+F239+F241</f>
        <v>155000</v>
      </c>
      <c r="G236" s="129">
        <f>G237+G239+G241</f>
        <v>825760</v>
      </c>
    </row>
    <row r="237" spans="1:7" ht="15">
      <c r="A237" s="83"/>
      <c r="B237" s="83">
        <v>60013</v>
      </c>
      <c r="C237" s="83"/>
      <c r="D237" s="76" t="s">
        <v>135</v>
      </c>
      <c r="E237" s="59">
        <f>E238</f>
        <v>0</v>
      </c>
      <c r="F237" s="59">
        <f>F238</f>
        <v>55000</v>
      </c>
      <c r="G237" s="59">
        <f>G238</f>
        <v>55000</v>
      </c>
    </row>
    <row r="238" spans="1:7" ht="60.75" customHeight="1">
      <c r="A238" s="83"/>
      <c r="B238" s="83"/>
      <c r="C238" s="83">
        <v>6300</v>
      </c>
      <c r="D238" s="76" t="s">
        <v>136</v>
      </c>
      <c r="E238" s="59">
        <v>0</v>
      </c>
      <c r="F238" s="59">
        <v>55000</v>
      </c>
      <c r="G238" s="59">
        <f>E238+F238</f>
        <v>55000</v>
      </c>
    </row>
    <row r="239" spans="1:7" ht="15">
      <c r="A239" s="83"/>
      <c r="B239" s="83">
        <v>60014</v>
      </c>
      <c r="C239" s="83"/>
      <c r="D239" s="76" t="s">
        <v>137</v>
      </c>
      <c r="E239" s="59">
        <f>SUM(E240)</f>
        <v>0</v>
      </c>
      <c r="F239" s="59">
        <f>F240</f>
        <v>100000</v>
      </c>
      <c r="G239" s="59">
        <f>G240</f>
        <v>100000</v>
      </c>
    </row>
    <row r="240" spans="1:7" ht="62.25" customHeight="1">
      <c r="A240" s="83"/>
      <c r="B240" s="83"/>
      <c r="C240" s="83">
        <v>6300</v>
      </c>
      <c r="D240" s="76" t="s">
        <v>136</v>
      </c>
      <c r="E240" s="59">
        <v>0</v>
      </c>
      <c r="F240" s="59">
        <v>100000</v>
      </c>
      <c r="G240" s="59">
        <f>E240+F240</f>
        <v>100000</v>
      </c>
    </row>
    <row r="241" spans="1:7" ht="15" hidden="1">
      <c r="A241" s="83"/>
      <c r="B241" s="83">
        <v>60016</v>
      </c>
      <c r="C241" s="83"/>
      <c r="D241" s="76" t="s">
        <v>20</v>
      </c>
      <c r="E241" s="86">
        <f>SUM(E242:E247)</f>
        <v>670760</v>
      </c>
      <c r="F241" s="86">
        <f>SUM(F242:F247)</f>
        <v>0</v>
      </c>
      <c r="G241" s="86">
        <f>SUM(G242:G247)</f>
        <v>670760</v>
      </c>
    </row>
    <row r="242" spans="1:7" ht="15" hidden="1">
      <c r="A242" s="83"/>
      <c r="B242" s="83"/>
      <c r="C242" s="83">
        <v>4210</v>
      </c>
      <c r="D242" s="76" t="s">
        <v>138</v>
      </c>
      <c r="E242" s="86">
        <v>74700</v>
      </c>
      <c r="F242" s="52"/>
      <c r="G242" s="52">
        <f aca="true" t="shared" si="10" ref="G242:G247">E242+F242</f>
        <v>74700</v>
      </c>
    </row>
    <row r="243" spans="1:7" ht="15" hidden="1">
      <c r="A243" s="83"/>
      <c r="B243" s="83"/>
      <c r="C243" s="83">
        <v>4270</v>
      </c>
      <c r="D243" s="76" t="s">
        <v>139</v>
      </c>
      <c r="E243" s="86">
        <v>67800</v>
      </c>
      <c r="F243" s="52"/>
      <c r="G243" s="52">
        <f t="shared" si="10"/>
        <v>67800</v>
      </c>
    </row>
    <row r="244" spans="1:7" ht="15" hidden="1">
      <c r="A244" s="83"/>
      <c r="B244" s="83"/>
      <c r="C244" s="83">
        <v>4300</v>
      </c>
      <c r="D244" s="76" t="s">
        <v>140</v>
      </c>
      <c r="E244" s="86">
        <v>28260</v>
      </c>
      <c r="F244" s="52"/>
      <c r="G244" s="52">
        <f t="shared" si="10"/>
        <v>28260</v>
      </c>
    </row>
    <row r="245" spans="1:7" ht="30" hidden="1">
      <c r="A245" s="83"/>
      <c r="B245" s="83"/>
      <c r="C245" s="83">
        <v>6050</v>
      </c>
      <c r="D245" s="76" t="s">
        <v>141</v>
      </c>
      <c r="E245" s="86">
        <v>50000</v>
      </c>
      <c r="F245" s="52"/>
      <c r="G245" s="52">
        <f t="shared" si="10"/>
        <v>50000</v>
      </c>
    </row>
    <row r="246" spans="1:7" ht="90" hidden="1">
      <c r="A246" s="83"/>
      <c r="B246" s="83"/>
      <c r="C246" s="83">
        <v>6058</v>
      </c>
      <c r="D246" s="76" t="s">
        <v>142</v>
      </c>
      <c r="E246" s="86">
        <v>0</v>
      </c>
      <c r="F246" s="52"/>
      <c r="G246" s="52">
        <f t="shared" si="10"/>
        <v>0</v>
      </c>
    </row>
    <row r="247" spans="1:7" ht="105" hidden="1">
      <c r="A247" s="83"/>
      <c r="B247" s="83"/>
      <c r="C247" s="83">
        <v>6059</v>
      </c>
      <c r="D247" s="76" t="s">
        <v>143</v>
      </c>
      <c r="E247" s="59">
        <v>450000</v>
      </c>
      <c r="F247" s="59"/>
      <c r="G247" s="59">
        <f t="shared" si="10"/>
        <v>450000</v>
      </c>
    </row>
    <row r="248" spans="1:7" ht="14.25" hidden="1">
      <c r="A248" s="81">
        <v>630</v>
      </c>
      <c r="B248" s="81"/>
      <c r="C248" s="81"/>
      <c r="D248" s="77" t="s">
        <v>144</v>
      </c>
      <c r="E248" s="90">
        <f aca="true" t="shared" si="11" ref="E248:G249">E249</f>
        <v>6000</v>
      </c>
      <c r="F248" s="90">
        <f t="shared" si="11"/>
        <v>0</v>
      </c>
      <c r="G248" s="90">
        <f t="shared" si="11"/>
        <v>6000</v>
      </c>
    </row>
    <row r="249" spans="1:7" ht="15" hidden="1">
      <c r="A249" s="83"/>
      <c r="B249" s="83">
        <v>63095</v>
      </c>
      <c r="C249" s="83"/>
      <c r="D249" s="76" t="s">
        <v>16</v>
      </c>
      <c r="E249" s="86">
        <f t="shared" si="11"/>
        <v>6000</v>
      </c>
      <c r="F249" s="86">
        <f t="shared" si="11"/>
        <v>0</v>
      </c>
      <c r="G249" s="86">
        <f t="shared" si="11"/>
        <v>6000</v>
      </c>
    </row>
    <row r="250" spans="1:7" ht="15" hidden="1">
      <c r="A250" s="83"/>
      <c r="B250" s="83"/>
      <c r="C250" s="83">
        <v>4300</v>
      </c>
      <c r="D250" s="76" t="s">
        <v>140</v>
      </c>
      <c r="E250" s="86">
        <v>6000</v>
      </c>
      <c r="F250" s="52"/>
      <c r="G250" s="52">
        <f>E250+F250</f>
        <v>6000</v>
      </c>
    </row>
    <row r="251" spans="1:7" ht="14.25" hidden="1">
      <c r="A251" s="81">
        <v>700</v>
      </c>
      <c r="B251" s="81"/>
      <c r="C251" s="81"/>
      <c r="D251" s="77" t="s">
        <v>30</v>
      </c>
      <c r="E251" s="90">
        <f>E252</f>
        <v>6750</v>
      </c>
      <c r="F251" s="90">
        <f>F252</f>
        <v>0</v>
      </c>
      <c r="G251" s="90">
        <f>G252</f>
        <v>6750</v>
      </c>
    </row>
    <row r="252" spans="1:7" ht="30" hidden="1">
      <c r="A252" s="83"/>
      <c r="B252" s="83">
        <v>70004</v>
      </c>
      <c r="C252" s="83"/>
      <c r="D252" s="76" t="s">
        <v>145</v>
      </c>
      <c r="E252" s="86">
        <f>SUM(E253:E256)</f>
        <v>6750</v>
      </c>
      <c r="F252" s="86">
        <f>SUM(F253:F256)</f>
        <v>0</v>
      </c>
      <c r="G252" s="86">
        <f>SUM(G253:G256)</f>
        <v>6750</v>
      </c>
    </row>
    <row r="253" spans="1:7" ht="15" hidden="1">
      <c r="A253" s="83"/>
      <c r="B253" s="83"/>
      <c r="C253" s="83">
        <v>4210</v>
      </c>
      <c r="D253" s="76" t="s">
        <v>138</v>
      </c>
      <c r="E253" s="86">
        <v>1200</v>
      </c>
      <c r="F253" s="52"/>
      <c r="G253" s="52">
        <f>E253+F253</f>
        <v>1200</v>
      </c>
    </row>
    <row r="254" spans="1:7" ht="15" hidden="1">
      <c r="A254" s="83"/>
      <c r="B254" s="83"/>
      <c r="C254" s="83">
        <v>4270</v>
      </c>
      <c r="D254" s="76" t="s">
        <v>139</v>
      </c>
      <c r="E254" s="86">
        <v>5000</v>
      </c>
      <c r="F254" s="52"/>
      <c r="G254" s="52">
        <f>E254+F254</f>
        <v>5000</v>
      </c>
    </row>
    <row r="255" spans="1:7" ht="15" hidden="1">
      <c r="A255" s="83"/>
      <c r="B255" s="83"/>
      <c r="C255" s="83">
        <v>4300</v>
      </c>
      <c r="D255" s="76" t="s">
        <v>140</v>
      </c>
      <c r="E255" s="86">
        <v>250</v>
      </c>
      <c r="F255" s="52"/>
      <c r="G255" s="52">
        <f>E255+F255</f>
        <v>250</v>
      </c>
    </row>
    <row r="256" spans="1:7" ht="15" hidden="1">
      <c r="A256" s="83"/>
      <c r="B256" s="83"/>
      <c r="C256" s="83">
        <v>4430</v>
      </c>
      <c r="D256" s="76" t="s">
        <v>146</v>
      </c>
      <c r="E256" s="86">
        <v>300</v>
      </c>
      <c r="F256" s="52"/>
      <c r="G256" s="52">
        <f>E256+F256</f>
        <v>300</v>
      </c>
    </row>
    <row r="257" spans="1:7" ht="14.25" hidden="1">
      <c r="A257" s="81">
        <v>710</v>
      </c>
      <c r="B257" s="81"/>
      <c r="C257" s="81"/>
      <c r="D257" s="77" t="s">
        <v>147</v>
      </c>
      <c r="E257" s="90">
        <f>E258+E260+E262</f>
        <v>30000</v>
      </c>
      <c r="F257" s="90">
        <f>F258+F260+F262</f>
        <v>0</v>
      </c>
      <c r="G257" s="90">
        <f>G258+G260+G262</f>
        <v>30000</v>
      </c>
    </row>
    <row r="258" spans="1:7" ht="15" hidden="1">
      <c r="A258" s="83"/>
      <c r="B258" s="83">
        <v>71004</v>
      </c>
      <c r="C258" s="83"/>
      <c r="D258" s="76" t="s">
        <v>148</v>
      </c>
      <c r="E258" s="86">
        <f>E259</f>
        <v>0</v>
      </c>
      <c r="F258" s="52"/>
      <c r="G258" s="52"/>
    </row>
    <row r="259" spans="1:7" ht="15" hidden="1">
      <c r="A259" s="83"/>
      <c r="B259" s="83"/>
      <c r="C259" s="83">
        <v>4300</v>
      </c>
      <c r="D259" s="76" t="s">
        <v>149</v>
      </c>
      <c r="E259" s="86">
        <v>0</v>
      </c>
      <c r="F259" s="52"/>
      <c r="G259" s="52"/>
    </row>
    <row r="260" spans="1:7" ht="15" hidden="1">
      <c r="A260" s="83"/>
      <c r="B260" s="83">
        <v>71014</v>
      </c>
      <c r="C260" s="83"/>
      <c r="D260" s="76" t="s">
        <v>150</v>
      </c>
      <c r="E260" s="86">
        <f>E261</f>
        <v>15000</v>
      </c>
      <c r="F260" s="86">
        <f>F261</f>
        <v>0</v>
      </c>
      <c r="G260" s="86">
        <f>G261</f>
        <v>15000</v>
      </c>
    </row>
    <row r="261" spans="1:7" ht="15" hidden="1">
      <c r="A261" s="83"/>
      <c r="B261" s="83"/>
      <c r="C261" s="83">
        <v>4300</v>
      </c>
      <c r="D261" s="76" t="s">
        <v>140</v>
      </c>
      <c r="E261" s="86">
        <v>15000</v>
      </c>
      <c r="F261" s="52"/>
      <c r="G261" s="52">
        <f>E261+F261</f>
        <v>15000</v>
      </c>
    </row>
    <row r="262" spans="1:7" ht="15" hidden="1">
      <c r="A262" s="83"/>
      <c r="B262" s="83">
        <v>71095</v>
      </c>
      <c r="C262" s="83"/>
      <c r="D262" s="76" t="s">
        <v>16</v>
      </c>
      <c r="E262" s="86">
        <f>E263</f>
        <v>15000</v>
      </c>
      <c r="F262" s="86">
        <f>F263</f>
        <v>0</v>
      </c>
      <c r="G262" s="86">
        <f>G263</f>
        <v>15000</v>
      </c>
    </row>
    <row r="263" spans="1:7" ht="15" hidden="1">
      <c r="A263" s="83"/>
      <c r="B263" s="83"/>
      <c r="C263" s="83">
        <v>4300</v>
      </c>
      <c r="D263" s="76" t="s">
        <v>140</v>
      </c>
      <c r="E263" s="86">
        <v>15000</v>
      </c>
      <c r="F263" s="52"/>
      <c r="G263" s="52">
        <f>E263+F263</f>
        <v>15000</v>
      </c>
    </row>
    <row r="264" spans="1:7" ht="14.25" hidden="1">
      <c r="A264" s="81">
        <v>750</v>
      </c>
      <c r="B264" s="81"/>
      <c r="C264" s="81"/>
      <c r="D264" s="77" t="s">
        <v>40</v>
      </c>
      <c r="E264" s="90">
        <f>E265+E274+E279+E297</f>
        <v>1269510</v>
      </c>
      <c r="F264" s="90">
        <f>F265+F274+F279+F297</f>
        <v>0</v>
      </c>
      <c r="G264" s="90">
        <f>G265+G274+G279+G297</f>
        <v>1269510</v>
      </c>
    </row>
    <row r="265" spans="1:7" ht="15" hidden="1">
      <c r="A265" s="83"/>
      <c r="B265" s="83">
        <v>75011</v>
      </c>
      <c r="C265" s="83"/>
      <c r="D265" s="76" t="s">
        <v>41</v>
      </c>
      <c r="E265" s="86">
        <f>SUM(E266:E273)</f>
        <v>41200</v>
      </c>
      <c r="F265" s="86">
        <f>SUM(F266:F273)</f>
        <v>0</v>
      </c>
      <c r="G265" s="86">
        <f>SUM(G266:G273)</f>
        <v>41200</v>
      </c>
    </row>
    <row r="266" spans="1:7" ht="15" hidden="1">
      <c r="A266" s="83"/>
      <c r="B266" s="83"/>
      <c r="C266" s="83">
        <v>4010</v>
      </c>
      <c r="D266" s="76" t="s">
        <v>151</v>
      </c>
      <c r="E266" s="86">
        <v>24000</v>
      </c>
      <c r="F266" s="52"/>
      <c r="G266" s="52">
        <f aca="true" t="shared" si="12" ref="G266:G273">E266+F266</f>
        <v>24000</v>
      </c>
    </row>
    <row r="267" spans="1:7" ht="15" hidden="1">
      <c r="A267" s="83"/>
      <c r="B267" s="83"/>
      <c r="C267" s="83">
        <v>4040</v>
      </c>
      <c r="D267" s="76" t="s">
        <v>152</v>
      </c>
      <c r="E267" s="86">
        <v>1681</v>
      </c>
      <c r="F267" s="52"/>
      <c r="G267" s="52">
        <f t="shared" si="12"/>
        <v>1681</v>
      </c>
    </row>
    <row r="268" spans="1:7" ht="15" hidden="1">
      <c r="A268" s="83"/>
      <c r="B268" s="83"/>
      <c r="C268" s="83">
        <v>4110</v>
      </c>
      <c r="D268" s="76" t="s">
        <v>153</v>
      </c>
      <c r="E268" s="86">
        <v>4425</v>
      </c>
      <c r="F268" s="52"/>
      <c r="G268" s="52">
        <f t="shared" si="12"/>
        <v>4425</v>
      </c>
    </row>
    <row r="269" spans="1:7" ht="15" hidden="1">
      <c r="A269" s="83"/>
      <c r="B269" s="83"/>
      <c r="C269" s="83">
        <v>4120</v>
      </c>
      <c r="D269" s="76" t="s">
        <v>154</v>
      </c>
      <c r="E269" s="86">
        <v>629</v>
      </c>
      <c r="F269" s="52"/>
      <c r="G269" s="52">
        <f t="shared" si="12"/>
        <v>629</v>
      </c>
    </row>
    <row r="270" spans="1:7" ht="15" hidden="1">
      <c r="A270" s="83"/>
      <c r="B270" s="83"/>
      <c r="C270" s="83">
        <v>4210</v>
      </c>
      <c r="D270" s="76" t="s">
        <v>138</v>
      </c>
      <c r="E270" s="86">
        <v>2000</v>
      </c>
      <c r="F270" s="52"/>
      <c r="G270" s="52">
        <f t="shared" si="12"/>
        <v>2000</v>
      </c>
    </row>
    <row r="271" spans="1:7" ht="15" hidden="1">
      <c r="A271" s="83"/>
      <c r="B271" s="83"/>
      <c r="C271" s="83">
        <v>4300</v>
      </c>
      <c r="D271" s="76" t="s">
        <v>140</v>
      </c>
      <c r="E271" s="86">
        <v>6695</v>
      </c>
      <c r="F271" s="52"/>
      <c r="G271" s="52">
        <f t="shared" si="12"/>
        <v>6695</v>
      </c>
    </row>
    <row r="272" spans="1:7" ht="15" hidden="1">
      <c r="A272" s="83"/>
      <c r="B272" s="83"/>
      <c r="C272" s="83">
        <v>4410</v>
      </c>
      <c r="D272" s="76" t="s">
        <v>155</v>
      </c>
      <c r="E272" s="86">
        <v>1000</v>
      </c>
      <c r="F272" s="52"/>
      <c r="G272" s="52">
        <f t="shared" si="12"/>
        <v>1000</v>
      </c>
    </row>
    <row r="273" spans="1:7" ht="30" hidden="1">
      <c r="A273" s="83"/>
      <c r="B273" s="83"/>
      <c r="C273" s="83">
        <v>4440</v>
      </c>
      <c r="D273" s="76" t="s">
        <v>156</v>
      </c>
      <c r="E273" s="86">
        <v>770</v>
      </c>
      <c r="F273" s="52"/>
      <c r="G273" s="52">
        <f t="shared" si="12"/>
        <v>770</v>
      </c>
    </row>
    <row r="274" spans="1:7" ht="15" hidden="1">
      <c r="A274" s="83"/>
      <c r="B274" s="83">
        <v>75022</v>
      </c>
      <c r="C274" s="83"/>
      <c r="D274" s="76" t="s">
        <v>157</v>
      </c>
      <c r="E274" s="86">
        <f>SUM(E275:E278)</f>
        <v>51600</v>
      </c>
      <c r="F274" s="86">
        <f>SUM(F275:F278)</f>
        <v>0</v>
      </c>
      <c r="G274" s="86">
        <f>SUM(G275:G278)</f>
        <v>51600</v>
      </c>
    </row>
    <row r="275" spans="1:7" ht="15" hidden="1">
      <c r="A275" s="83"/>
      <c r="B275" s="83"/>
      <c r="C275" s="83">
        <v>3030</v>
      </c>
      <c r="D275" s="76" t="s">
        <v>158</v>
      </c>
      <c r="E275" s="86">
        <v>43000</v>
      </c>
      <c r="F275" s="52"/>
      <c r="G275" s="52">
        <f>E275+F275</f>
        <v>43000</v>
      </c>
    </row>
    <row r="276" spans="1:7" ht="15" hidden="1">
      <c r="A276" s="83"/>
      <c r="B276" s="83"/>
      <c r="C276" s="83">
        <v>4210</v>
      </c>
      <c r="D276" s="76" t="s">
        <v>138</v>
      </c>
      <c r="E276" s="86">
        <v>3100</v>
      </c>
      <c r="F276" s="52"/>
      <c r="G276" s="52">
        <f>E276+F276</f>
        <v>3100</v>
      </c>
    </row>
    <row r="277" spans="1:7" ht="15" hidden="1">
      <c r="A277" s="83"/>
      <c r="B277" s="83"/>
      <c r="C277" s="83">
        <v>4300</v>
      </c>
      <c r="D277" s="76" t="s">
        <v>140</v>
      </c>
      <c r="E277" s="86">
        <v>5000</v>
      </c>
      <c r="F277" s="52"/>
      <c r="G277" s="52">
        <f>E277+F277</f>
        <v>5000</v>
      </c>
    </row>
    <row r="278" spans="1:7" ht="15" hidden="1">
      <c r="A278" s="83"/>
      <c r="B278" s="83"/>
      <c r="C278" s="83">
        <v>4410</v>
      </c>
      <c r="D278" s="76" t="s">
        <v>155</v>
      </c>
      <c r="E278" s="86">
        <v>500</v>
      </c>
      <c r="F278" s="52"/>
      <c r="G278" s="52">
        <f>E278+F278</f>
        <v>500</v>
      </c>
    </row>
    <row r="279" spans="1:7" ht="15" hidden="1">
      <c r="A279" s="83"/>
      <c r="B279" s="83">
        <v>75023</v>
      </c>
      <c r="C279" s="83"/>
      <c r="D279" s="76" t="s">
        <v>46</v>
      </c>
      <c r="E279" s="86">
        <f>SUM(E280:E296)</f>
        <v>1156410</v>
      </c>
      <c r="F279" s="86">
        <f>SUM(F280:F296)</f>
        <v>0</v>
      </c>
      <c r="G279" s="86">
        <f>SUM(G280:G296)</f>
        <v>1156410</v>
      </c>
    </row>
    <row r="280" spans="1:7" ht="30" hidden="1">
      <c r="A280" s="83"/>
      <c r="B280" s="83"/>
      <c r="C280" s="83">
        <v>3020</v>
      </c>
      <c r="D280" s="76" t="s">
        <v>159</v>
      </c>
      <c r="E280" s="86">
        <v>820</v>
      </c>
      <c r="F280" s="52"/>
      <c r="G280" s="52">
        <f aca="true" t="shared" si="13" ref="G280:G296">E280+F280</f>
        <v>820</v>
      </c>
    </row>
    <row r="281" spans="1:7" ht="15" hidden="1">
      <c r="A281" s="83"/>
      <c r="B281" s="83"/>
      <c r="C281" s="83">
        <v>4010</v>
      </c>
      <c r="D281" s="76" t="s">
        <v>151</v>
      </c>
      <c r="E281" s="86">
        <v>707320</v>
      </c>
      <c r="F281" s="52"/>
      <c r="G281" s="52">
        <f t="shared" si="13"/>
        <v>707320</v>
      </c>
    </row>
    <row r="282" spans="1:7" ht="15" hidden="1">
      <c r="A282" s="83"/>
      <c r="B282" s="83"/>
      <c r="C282" s="83">
        <v>4040</v>
      </c>
      <c r="D282" s="76" t="s">
        <v>152</v>
      </c>
      <c r="E282" s="86">
        <v>39580</v>
      </c>
      <c r="F282" s="52"/>
      <c r="G282" s="52">
        <f t="shared" si="13"/>
        <v>39580</v>
      </c>
    </row>
    <row r="283" spans="1:7" ht="15" hidden="1">
      <c r="A283" s="83"/>
      <c r="B283" s="83"/>
      <c r="C283" s="83">
        <v>4110</v>
      </c>
      <c r="D283" s="76" t="s">
        <v>153</v>
      </c>
      <c r="E283" s="86">
        <v>125100</v>
      </c>
      <c r="F283" s="52"/>
      <c r="G283" s="52">
        <f t="shared" si="13"/>
        <v>125100</v>
      </c>
    </row>
    <row r="284" spans="1:7" ht="15" hidden="1">
      <c r="A284" s="83"/>
      <c r="B284" s="83"/>
      <c r="C284" s="83">
        <v>4120</v>
      </c>
      <c r="D284" s="76" t="s">
        <v>154</v>
      </c>
      <c r="E284" s="86">
        <v>17800</v>
      </c>
      <c r="F284" s="52"/>
      <c r="G284" s="52">
        <f t="shared" si="13"/>
        <v>17800</v>
      </c>
    </row>
    <row r="285" spans="1:7" ht="15" hidden="1">
      <c r="A285" s="83"/>
      <c r="B285" s="83"/>
      <c r="C285" s="83">
        <v>4170</v>
      </c>
      <c r="D285" s="76" t="s">
        <v>160</v>
      </c>
      <c r="E285" s="86">
        <v>1520</v>
      </c>
      <c r="F285" s="52"/>
      <c r="G285" s="52">
        <f t="shared" si="13"/>
        <v>1520</v>
      </c>
    </row>
    <row r="286" spans="1:7" ht="15" hidden="1">
      <c r="A286" s="83"/>
      <c r="B286" s="83"/>
      <c r="C286" s="83">
        <v>4210</v>
      </c>
      <c r="D286" s="76" t="s">
        <v>138</v>
      </c>
      <c r="E286" s="86">
        <v>55830</v>
      </c>
      <c r="F286" s="52"/>
      <c r="G286" s="52">
        <f t="shared" si="13"/>
        <v>55830</v>
      </c>
    </row>
    <row r="287" spans="1:7" ht="15" hidden="1">
      <c r="A287" s="83"/>
      <c r="B287" s="83"/>
      <c r="C287" s="83">
        <v>4260</v>
      </c>
      <c r="D287" s="76" t="s">
        <v>161</v>
      </c>
      <c r="E287" s="86">
        <v>22840</v>
      </c>
      <c r="F287" s="52"/>
      <c r="G287" s="52">
        <f t="shared" si="13"/>
        <v>22840</v>
      </c>
    </row>
    <row r="288" spans="1:7" ht="15" hidden="1">
      <c r="A288" s="83"/>
      <c r="B288" s="83"/>
      <c r="C288" s="83">
        <v>4270</v>
      </c>
      <c r="D288" s="76" t="s">
        <v>139</v>
      </c>
      <c r="E288" s="86">
        <v>18270</v>
      </c>
      <c r="F288" s="52"/>
      <c r="G288" s="52">
        <f t="shared" si="13"/>
        <v>18270</v>
      </c>
    </row>
    <row r="289" spans="1:7" ht="15" hidden="1">
      <c r="A289" s="83"/>
      <c r="B289" s="83"/>
      <c r="C289" s="83">
        <v>4280</v>
      </c>
      <c r="D289" s="76" t="s">
        <v>162</v>
      </c>
      <c r="E289" s="86">
        <v>2030</v>
      </c>
      <c r="F289" s="52"/>
      <c r="G289" s="52">
        <f t="shared" si="13"/>
        <v>2030</v>
      </c>
    </row>
    <row r="290" spans="1:7" ht="15" hidden="1">
      <c r="A290" s="83"/>
      <c r="B290" s="83"/>
      <c r="C290" s="83">
        <v>4300</v>
      </c>
      <c r="D290" s="76" t="s">
        <v>140</v>
      </c>
      <c r="E290" s="86">
        <v>86280</v>
      </c>
      <c r="F290" s="52"/>
      <c r="G290" s="52">
        <f t="shared" si="13"/>
        <v>86280</v>
      </c>
    </row>
    <row r="291" spans="1:7" ht="15" hidden="1">
      <c r="A291" s="83"/>
      <c r="B291" s="83"/>
      <c r="C291" s="83">
        <v>4350</v>
      </c>
      <c r="D291" s="76" t="s">
        <v>163</v>
      </c>
      <c r="E291" s="86">
        <v>2230</v>
      </c>
      <c r="F291" s="52"/>
      <c r="G291" s="52">
        <f t="shared" si="13"/>
        <v>2230</v>
      </c>
    </row>
    <row r="292" spans="1:7" ht="15" hidden="1">
      <c r="A292" s="83"/>
      <c r="B292" s="83"/>
      <c r="C292" s="83">
        <v>4410</v>
      </c>
      <c r="D292" s="76" t="s">
        <v>155</v>
      </c>
      <c r="E292" s="86">
        <v>8940</v>
      </c>
      <c r="F292" s="52"/>
      <c r="G292" s="52">
        <f t="shared" si="13"/>
        <v>8940</v>
      </c>
    </row>
    <row r="293" spans="1:7" ht="15" hidden="1">
      <c r="A293" s="83"/>
      <c r="B293" s="83"/>
      <c r="C293" s="83">
        <v>4420</v>
      </c>
      <c r="D293" s="76" t="s">
        <v>164</v>
      </c>
      <c r="E293" s="86">
        <v>5550</v>
      </c>
      <c r="F293" s="52"/>
      <c r="G293" s="52">
        <f t="shared" si="13"/>
        <v>5550</v>
      </c>
    </row>
    <row r="294" spans="1:7" ht="15" hidden="1">
      <c r="A294" s="83"/>
      <c r="B294" s="83"/>
      <c r="C294" s="83">
        <v>4430</v>
      </c>
      <c r="D294" s="76" t="s">
        <v>146</v>
      </c>
      <c r="E294" s="86">
        <v>17660</v>
      </c>
      <c r="F294" s="52"/>
      <c r="G294" s="52">
        <f t="shared" si="13"/>
        <v>17660</v>
      </c>
    </row>
    <row r="295" spans="1:7" ht="30" hidden="1">
      <c r="A295" s="83"/>
      <c r="B295" s="83"/>
      <c r="C295" s="83">
        <v>4440</v>
      </c>
      <c r="D295" s="76" t="s">
        <v>156</v>
      </c>
      <c r="E295" s="86">
        <v>14640</v>
      </c>
      <c r="F295" s="52"/>
      <c r="G295" s="52">
        <f t="shared" si="13"/>
        <v>14640</v>
      </c>
    </row>
    <row r="296" spans="1:7" ht="30" hidden="1">
      <c r="A296" s="83"/>
      <c r="B296" s="83"/>
      <c r="C296" s="83">
        <v>6060</v>
      </c>
      <c r="D296" s="76" t="s">
        <v>165</v>
      </c>
      <c r="E296" s="86">
        <v>30000</v>
      </c>
      <c r="F296" s="52"/>
      <c r="G296" s="52">
        <f t="shared" si="13"/>
        <v>30000</v>
      </c>
    </row>
    <row r="297" spans="1:7" ht="30" hidden="1">
      <c r="A297" s="83"/>
      <c r="B297" s="83">
        <v>75075</v>
      </c>
      <c r="C297" s="83"/>
      <c r="D297" s="76" t="s">
        <v>166</v>
      </c>
      <c r="E297" s="86">
        <f>SUM(E298:E299)</f>
        <v>20300</v>
      </c>
      <c r="F297" s="86">
        <f>SUM(F298:F299)</f>
        <v>0</v>
      </c>
      <c r="G297" s="86">
        <f>SUM(G298:G299)</f>
        <v>20300</v>
      </c>
    </row>
    <row r="298" spans="1:7" ht="15" hidden="1">
      <c r="A298" s="83"/>
      <c r="B298" s="83"/>
      <c r="C298" s="83">
        <v>4210</v>
      </c>
      <c r="D298" s="76" t="s">
        <v>138</v>
      </c>
      <c r="E298" s="86">
        <v>2030</v>
      </c>
      <c r="F298" s="52"/>
      <c r="G298" s="52">
        <f>E298+F298</f>
        <v>2030</v>
      </c>
    </row>
    <row r="299" spans="1:7" ht="15" hidden="1">
      <c r="A299" s="83"/>
      <c r="B299" s="83"/>
      <c r="C299" s="83">
        <v>4300</v>
      </c>
      <c r="D299" s="76" t="s">
        <v>140</v>
      </c>
      <c r="E299" s="86">
        <v>18270</v>
      </c>
      <c r="F299" s="52"/>
      <c r="G299" s="52">
        <f>E299+F299</f>
        <v>18270</v>
      </c>
    </row>
    <row r="300" spans="1:7" ht="42.75">
      <c r="A300" s="81">
        <v>751</v>
      </c>
      <c r="B300" s="81"/>
      <c r="C300" s="81"/>
      <c r="D300" s="77" t="s">
        <v>49</v>
      </c>
      <c r="E300" s="90">
        <f>E301</f>
        <v>780</v>
      </c>
      <c r="F300" s="90">
        <f>F301</f>
        <v>-31</v>
      </c>
      <c r="G300" s="90">
        <f>G301</f>
        <v>749</v>
      </c>
    </row>
    <row r="301" spans="1:7" ht="30">
      <c r="A301" s="83"/>
      <c r="B301" s="83">
        <v>75101</v>
      </c>
      <c r="C301" s="83"/>
      <c r="D301" s="76" t="s">
        <v>167</v>
      </c>
      <c r="E301" s="86">
        <f>E302+E303</f>
        <v>780</v>
      </c>
      <c r="F301" s="86">
        <f>F302+F303</f>
        <v>-31</v>
      </c>
      <c r="G301" s="86">
        <f>G302+G303</f>
        <v>749</v>
      </c>
    </row>
    <row r="302" spans="1:7" ht="15">
      <c r="A302" s="83"/>
      <c r="B302" s="83"/>
      <c r="C302" s="83">
        <v>4210</v>
      </c>
      <c r="D302" s="76" t="s">
        <v>138</v>
      </c>
      <c r="E302" s="86">
        <v>100</v>
      </c>
      <c r="F302" s="52">
        <v>-31</v>
      </c>
      <c r="G302" s="52">
        <f>E302+F302</f>
        <v>69</v>
      </c>
    </row>
    <row r="303" spans="1:7" ht="15" hidden="1">
      <c r="A303" s="83"/>
      <c r="B303" s="83"/>
      <c r="C303" s="83">
        <v>4300</v>
      </c>
      <c r="D303" s="76" t="s">
        <v>140</v>
      </c>
      <c r="E303" s="86">
        <v>680</v>
      </c>
      <c r="F303" s="52"/>
      <c r="G303" s="52">
        <f>E303+F303</f>
        <v>680</v>
      </c>
    </row>
    <row r="304" spans="1:7" ht="28.5" hidden="1">
      <c r="A304" s="81">
        <v>754</v>
      </c>
      <c r="B304" s="81"/>
      <c r="C304" s="81"/>
      <c r="D304" s="77" t="s">
        <v>168</v>
      </c>
      <c r="E304" s="90">
        <f>E305+E315</f>
        <v>75010</v>
      </c>
      <c r="F304" s="90">
        <f>F305+F315</f>
        <v>0</v>
      </c>
      <c r="G304" s="90">
        <f>G305+G315</f>
        <v>75010</v>
      </c>
    </row>
    <row r="305" spans="1:7" ht="15" hidden="1">
      <c r="A305" s="83"/>
      <c r="B305" s="83">
        <v>75412</v>
      </c>
      <c r="C305" s="83"/>
      <c r="D305" s="76" t="s">
        <v>169</v>
      </c>
      <c r="E305" s="86">
        <f>SUM(E307:E314)</f>
        <v>74610</v>
      </c>
      <c r="F305" s="86">
        <f>SUM(F307:F314)</f>
        <v>0</v>
      </c>
      <c r="G305" s="86">
        <f>SUM(G307:G314)</f>
        <v>74610</v>
      </c>
    </row>
    <row r="306" spans="1:7" ht="30" hidden="1">
      <c r="A306" s="83"/>
      <c r="B306" s="83"/>
      <c r="C306" s="83"/>
      <c r="D306" s="76" t="s">
        <v>238</v>
      </c>
      <c r="E306" s="86"/>
      <c r="F306" s="52"/>
      <c r="G306" s="52"/>
    </row>
    <row r="307" spans="1:7" ht="15" hidden="1">
      <c r="A307" s="83"/>
      <c r="B307" s="83"/>
      <c r="C307" s="83">
        <v>3030</v>
      </c>
      <c r="D307" s="76" t="s">
        <v>158</v>
      </c>
      <c r="E307" s="86">
        <v>7714</v>
      </c>
      <c r="F307" s="52"/>
      <c r="G307" s="52">
        <f aca="true" t="shared" si="14" ref="G307:G313">E307+F307</f>
        <v>7714</v>
      </c>
    </row>
    <row r="308" spans="1:7" ht="15" hidden="1">
      <c r="A308" s="83"/>
      <c r="B308" s="83"/>
      <c r="C308" s="83">
        <v>4170</v>
      </c>
      <c r="D308" s="76" t="s">
        <v>160</v>
      </c>
      <c r="E308" s="86">
        <v>16100</v>
      </c>
      <c r="F308" s="52"/>
      <c r="G308" s="52">
        <f t="shared" si="14"/>
        <v>16100</v>
      </c>
    </row>
    <row r="309" spans="1:7" ht="15" hidden="1">
      <c r="A309" s="83"/>
      <c r="B309" s="83"/>
      <c r="C309" s="83">
        <v>4210</v>
      </c>
      <c r="D309" s="76" t="s">
        <v>138</v>
      </c>
      <c r="E309" s="86">
        <v>20036</v>
      </c>
      <c r="F309" s="52"/>
      <c r="G309" s="52">
        <f t="shared" si="14"/>
        <v>20036</v>
      </c>
    </row>
    <row r="310" spans="1:7" ht="15" hidden="1">
      <c r="A310" s="83"/>
      <c r="B310" s="83"/>
      <c r="C310" s="83">
        <v>4260</v>
      </c>
      <c r="D310" s="76" t="s">
        <v>161</v>
      </c>
      <c r="E310" s="86">
        <v>11160</v>
      </c>
      <c r="F310" s="52"/>
      <c r="G310" s="52">
        <f t="shared" si="14"/>
        <v>11160</v>
      </c>
    </row>
    <row r="311" spans="1:7" ht="15" hidden="1">
      <c r="A311" s="83"/>
      <c r="B311" s="83"/>
      <c r="C311" s="83">
        <v>4270</v>
      </c>
      <c r="D311" s="76" t="s">
        <v>139</v>
      </c>
      <c r="E311" s="86">
        <v>3500</v>
      </c>
      <c r="F311" s="52"/>
      <c r="G311" s="52">
        <f t="shared" si="14"/>
        <v>3500</v>
      </c>
    </row>
    <row r="312" spans="1:7" ht="15" hidden="1">
      <c r="A312" s="83"/>
      <c r="B312" s="83"/>
      <c r="C312" s="83">
        <v>4300</v>
      </c>
      <c r="D312" s="76" t="s">
        <v>140</v>
      </c>
      <c r="E312" s="86">
        <v>8000</v>
      </c>
      <c r="F312" s="52"/>
      <c r="G312" s="52">
        <f t="shared" si="14"/>
        <v>8000</v>
      </c>
    </row>
    <row r="313" spans="1:7" ht="15" hidden="1">
      <c r="A313" s="83"/>
      <c r="B313" s="83"/>
      <c r="C313" s="83">
        <v>4430</v>
      </c>
      <c r="D313" s="76" t="s">
        <v>146</v>
      </c>
      <c r="E313" s="86">
        <v>8100</v>
      </c>
      <c r="F313" s="52"/>
      <c r="G313" s="52">
        <f t="shared" si="14"/>
        <v>8100</v>
      </c>
    </row>
    <row r="314" spans="1:7" ht="30" hidden="1">
      <c r="A314" s="83"/>
      <c r="B314" s="83"/>
      <c r="C314" s="83">
        <v>6060</v>
      </c>
      <c r="D314" s="76" t="s">
        <v>165</v>
      </c>
      <c r="E314" s="86">
        <v>0</v>
      </c>
      <c r="F314" s="52"/>
      <c r="G314" s="52"/>
    </row>
    <row r="315" spans="1:7" ht="15" hidden="1">
      <c r="A315" s="83"/>
      <c r="B315" s="83">
        <v>75414</v>
      </c>
      <c r="C315" s="83"/>
      <c r="D315" s="76" t="s">
        <v>55</v>
      </c>
      <c r="E315" s="86">
        <f>E316</f>
        <v>400</v>
      </c>
      <c r="F315" s="86">
        <f>F316</f>
        <v>0</v>
      </c>
      <c r="G315" s="86">
        <f>G316</f>
        <v>400</v>
      </c>
    </row>
    <row r="316" spans="1:7" ht="15" hidden="1">
      <c r="A316" s="83"/>
      <c r="B316" s="83"/>
      <c r="C316" s="83">
        <v>4210</v>
      </c>
      <c r="D316" s="76" t="s">
        <v>138</v>
      </c>
      <c r="E316" s="86">
        <v>400</v>
      </c>
      <c r="F316" s="52"/>
      <c r="G316" s="52">
        <f>E316+F316</f>
        <v>400</v>
      </c>
    </row>
    <row r="317" spans="1:7" ht="57">
      <c r="A317" s="81">
        <v>756</v>
      </c>
      <c r="B317" s="81"/>
      <c r="C317" s="81"/>
      <c r="D317" s="77" t="s">
        <v>57</v>
      </c>
      <c r="E317" s="129">
        <f>E318</f>
        <v>39120</v>
      </c>
      <c r="F317" s="129">
        <f>F318</f>
        <v>5000</v>
      </c>
      <c r="G317" s="129">
        <f>G318</f>
        <v>44120</v>
      </c>
    </row>
    <row r="318" spans="1:7" ht="30">
      <c r="A318" s="83"/>
      <c r="B318" s="83">
        <v>75647</v>
      </c>
      <c r="C318" s="83"/>
      <c r="D318" s="76" t="s">
        <v>170</v>
      </c>
      <c r="E318" s="59">
        <f>SUM(E319:E325)</f>
        <v>39120</v>
      </c>
      <c r="F318" s="59">
        <f>SUM(F319:F325)</f>
        <v>5000</v>
      </c>
      <c r="G318" s="59">
        <f>SUM(G319:G325)</f>
        <v>44120</v>
      </c>
    </row>
    <row r="319" spans="1:7" ht="15">
      <c r="A319" s="83"/>
      <c r="B319" s="83"/>
      <c r="C319" s="83">
        <v>4010</v>
      </c>
      <c r="D319" s="76" t="s">
        <v>151</v>
      </c>
      <c r="E319" s="86">
        <v>1600</v>
      </c>
      <c r="F319" s="52">
        <v>-1600</v>
      </c>
      <c r="G319" s="52">
        <f aca="true" t="shared" si="15" ref="G319:G325">E319+F319</f>
        <v>0</v>
      </c>
    </row>
    <row r="320" spans="1:7" ht="15" hidden="1">
      <c r="A320" s="83"/>
      <c r="B320" s="83"/>
      <c r="C320" s="83">
        <v>4100</v>
      </c>
      <c r="D320" s="76" t="s">
        <v>171</v>
      </c>
      <c r="E320" s="86">
        <v>12400</v>
      </c>
      <c r="F320" s="52"/>
      <c r="G320" s="52">
        <f t="shared" si="15"/>
        <v>12400</v>
      </c>
    </row>
    <row r="321" spans="1:7" ht="15">
      <c r="A321" s="83"/>
      <c r="B321" s="83"/>
      <c r="C321" s="83">
        <v>4110</v>
      </c>
      <c r="D321" s="76" t="s">
        <v>153</v>
      </c>
      <c r="E321" s="86">
        <v>431</v>
      </c>
      <c r="F321" s="52">
        <v>-431</v>
      </c>
      <c r="G321" s="52">
        <f t="shared" si="15"/>
        <v>0</v>
      </c>
    </row>
    <row r="322" spans="1:7" ht="15">
      <c r="A322" s="83"/>
      <c r="B322" s="83"/>
      <c r="C322" s="83">
        <v>4120</v>
      </c>
      <c r="D322" s="76" t="s">
        <v>154</v>
      </c>
      <c r="E322" s="86">
        <v>39</v>
      </c>
      <c r="F322" s="52">
        <v>-39</v>
      </c>
      <c r="G322" s="52">
        <f t="shared" si="15"/>
        <v>0</v>
      </c>
    </row>
    <row r="323" spans="1:7" ht="15" hidden="1">
      <c r="A323" s="83"/>
      <c r="B323" s="83"/>
      <c r="C323" s="83">
        <v>4210</v>
      </c>
      <c r="D323" s="76" t="s">
        <v>138</v>
      </c>
      <c r="E323" s="86">
        <v>550</v>
      </c>
      <c r="F323" s="52"/>
      <c r="G323" s="52">
        <f t="shared" si="15"/>
        <v>550</v>
      </c>
    </row>
    <row r="324" spans="1:7" ht="15">
      <c r="A324" s="83"/>
      <c r="B324" s="83"/>
      <c r="C324" s="83">
        <v>4300</v>
      </c>
      <c r="D324" s="76" t="s">
        <v>140</v>
      </c>
      <c r="E324" s="86">
        <v>23500</v>
      </c>
      <c r="F324" s="52">
        <v>7070</v>
      </c>
      <c r="G324" s="52">
        <f t="shared" si="15"/>
        <v>30570</v>
      </c>
    </row>
    <row r="325" spans="1:7" ht="15" hidden="1">
      <c r="A325" s="83"/>
      <c r="B325" s="83"/>
      <c r="C325" s="83">
        <v>4430</v>
      </c>
      <c r="D325" s="76" t="s">
        <v>146</v>
      </c>
      <c r="E325" s="86">
        <v>600</v>
      </c>
      <c r="F325" s="52"/>
      <c r="G325" s="52">
        <f t="shared" si="15"/>
        <v>600</v>
      </c>
    </row>
    <row r="326" spans="1:7" ht="14.25" hidden="1">
      <c r="A326" s="81">
        <v>757</v>
      </c>
      <c r="B326" s="81"/>
      <c r="C326" s="81"/>
      <c r="D326" s="77" t="s">
        <v>172</v>
      </c>
      <c r="E326" s="90">
        <f>E327</f>
        <v>250850</v>
      </c>
      <c r="F326" s="90">
        <f>F327</f>
        <v>0</v>
      </c>
      <c r="G326" s="90">
        <f>G327</f>
        <v>250850</v>
      </c>
    </row>
    <row r="327" spans="1:7" ht="45" hidden="1">
      <c r="A327" s="83"/>
      <c r="B327" s="83">
        <v>75702</v>
      </c>
      <c r="C327" s="83"/>
      <c r="D327" s="76" t="s">
        <v>173</v>
      </c>
      <c r="E327" s="59">
        <f>E329+E330</f>
        <v>250850</v>
      </c>
      <c r="F327" s="59">
        <f>F329+F330</f>
        <v>0</v>
      </c>
      <c r="G327" s="59">
        <f>G329+G330</f>
        <v>250850</v>
      </c>
    </row>
    <row r="328" spans="1:7" ht="30" hidden="1">
      <c r="A328" s="83"/>
      <c r="B328" s="83"/>
      <c r="C328" s="83">
        <v>8010</v>
      </c>
      <c r="D328" s="76" t="s">
        <v>174</v>
      </c>
      <c r="E328" s="59">
        <v>0</v>
      </c>
      <c r="F328" s="59"/>
      <c r="G328" s="59"/>
    </row>
    <row r="329" spans="1:7" ht="45" hidden="1">
      <c r="A329" s="83"/>
      <c r="B329" s="83"/>
      <c r="C329" s="83">
        <v>8070</v>
      </c>
      <c r="D329" s="76" t="s">
        <v>175</v>
      </c>
      <c r="E329" s="59">
        <v>175850</v>
      </c>
      <c r="F329" s="59"/>
      <c r="G329" s="59">
        <f>E329+F329</f>
        <v>175850</v>
      </c>
    </row>
    <row r="330" spans="1:7" ht="105" hidden="1">
      <c r="A330" s="83"/>
      <c r="B330" s="83"/>
      <c r="C330" s="83">
        <v>8079</v>
      </c>
      <c r="D330" s="76" t="s">
        <v>256</v>
      </c>
      <c r="E330" s="59">
        <v>75000</v>
      </c>
      <c r="F330" s="59"/>
      <c r="G330" s="59">
        <f>E330+F330</f>
        <v>75000</v>
      </c>
    </row>
    <row r="331" spans="1:7" ht="14.25" hidden="1">
      <c r="A331" s="81">
        <v>758</v>
      </c>
      <c r="B331" s="81"/>
      <c r="C331" s="81"/>
      <c r="D331" s="77" t="s">
        <v>97</v>
      </c>
      <c r="E331" s="90">
        <f aca="true" t="shared" si="16" ref="E331:G332">E332</f>
        <v>100000</v>
      </c>
      <c r="F331" s="90">
        <f t="shared" si="16"/>
        <v>0</v>
      </c>
      <c r="G331" s="90">
        <f t="shared" si="16"/>
        <v>100000</v>
      </c>
    </row>
    <row r="332" spans="1:7" ht="15" hidden="1">
      <c r="A332" s="83"/>
      <c r="B332" s="83">
        <v>75818</v>
      </c>
      <c r="C332" s="83"/>
      <c r="D332" s="76" t="s">
        <v>176</v>
      </c>
      <c r="E332" s="86">
        <f t="shared" si="16"/>
        <v>100000</v>
      </c>
      <c r="F332" s="86">
        <f t="shared" si="16"/>
        <v>0</v>
      </c>
      <c r="G332" s="86">
        <f t="shared" si="16"/>
        <v>100000</v>
      </c>
    </row>
    <row r="333" spans="1:7" ht="15" hidden="1">
      <c r="A333" s="83"/>
      <c r="B333" s="83"/>
      <c r="C333" s="83">
        <v>4810</v>
      </c>
      <c r="D333" s="76" t="s">
        <v>177</v>
      </c>
      <c r="E333" s="86">
        <v>100000</v>
      </c>
      <c r="F333" s="52"/>
      <c r="G333" s="52">
        <f>E333+F333</f>
        <v>100000</v>
      </c>
    </row>
    <row r="334" spans="1:7" ht="14.25">
      <c r="A334" s="81">
        <v>801</v>
      </c>
      <c r="B334" s="81"/>
      <c r="C334" s="81"/>
      <c r="D334" s="77" t="s">
        <v>105</v>
      </c>
      <c r="E334" s="90">
        <f>E335+E357+E377+E394+E397+E400</f>
        <v>5606689</v>
      </c>
      <c r="F334" s="90">
        <f>F335+F357+F375+F377+F394+F397+F400</f>
        <v>-1159656</v>
      </c>
      <c r="G334" s="90">
        <f>G335+G357+G375+G377+G394+G397+G400</f>
        <v>4447033</v>
      </c>
    </row>
    <row r="335" spans="1:7" ht="15">
      <c r="A335" s="83"/>
      <c r="B335" s="83">
        <v>80101</v>
      </c>
      <c r="C335" s="83"/>
      <c r="D335" s="76" t="s">
        <v>106</v>
      </c>
      <c r="E335" s="86">
        <f>SUM(E336:E356)</f>
        <v>3457058</v>
      </c>
      <c r="F335" s="86">
        <f>SUM(F336:F356)</f>
        <v>-1104756</v>
      </c>
      <c r="G335" s="86">
        <f>SUM(G336:G356)</f>
        <v>2352302</v>
      </c>
    </row>
    <row r="336" spans="1:7" ht="45">
      <c r="A336" s="83"/>
      <c r="B336" s="83"/>
      <c r="C336" s="83">
        <v>2820</v>
      </c>
      <c r="D336" s="76" t="s">
        <v>178</v>
      </c>
      <c r="E336" s="59">
        <v>463000</v>
      </c>
      <c r="F336" s="59">
        <v>-30000</v>
      </c>
      <c r="G336" s="59">
        <f aca="true" t="shared" si="17" ref="G336:G356">E336+F336</f>
        <v>433000</v>
      </c>
    </row>
    <row r="337" spans="1:7" ht="30" hidden="1">
      <c r="A337" s="83"/>
      <c r="B337" s="83"/>
      <c r="C337" s="83">
        <v>3020</v>
      </c>
      <c r="D337" s="76" t="s">
        <v>159</v>
      </c>
      <c r="E337" s="86">
        <v>115141</v>
      </c>
      <c r="F337" s="52"/>
      <c r="G337" s="52">
        <f t="shared" si="17"/>
        <v>115141</v>
      </c>
    </row>
    <row r="338" spans="1:7" ht="15" hidden="1">
      <c r="A338" s="83"/>
      <c r="B338" s="83"/>
      <c r="C338" s="83">
        <v>3260</v>
      </c>
      <c r="D338" s="76" t="s">
        <v>180</v>
      </c>
      <c r="E338" s="86">
        <v>0</v>
      </c>
      <c r="F338" s="52"/>
      <c r="G338" s="52">
        <f t="shared" si="17"/>
        <v>0</v>
      </c>
    </row>
    <row r="339" spans="1:7" ht="15">
      <c r="A339" s="83"/>
      <c r="B339" s="83"/>
      <c r="C339" s="83">
        <v>4010</v>
      </c>
      <c r="D339" s="76" t="s">
        <v>151</v>
      </c>
      <c r="E339" s="86">
        <v>1279082</v>
      </c>
      <c r="F339" s="52">
        <v>-143000</v>
      </c>
      <c r="G339" s="52">
        <f t="shared" si="17"/>
        <v>1136082</v>
      </c>
    </row>
    <row r="340" spans="1:7" ht="15" hidden="1">
      <c r="A340" s="83"/>
      <c r="B340" s="83"/>
      <c r="C340" s="83">
        <v>4040</v>
      </c>
      <c r="D340" s="76" t="s">
        <v>152</v>
      </c>
      <c r="E340" s="86">
        <v>101814</v>
      </c>
      <c r="F340" s="52"/>
      <c r="G340" s="52">
        <f t="shared" si="17"/>
        <v>101814</v>
      </c>
    </row>
    <row r="341" spans="1:7" ht="15">
      <c r="A341" s="83"/>
      <c r="B341" s="83"/>
      <c r="C341" s="83">
        <v>4110</v>
      </c>
      <c r="D341" s="76" t="s">
        <v>153</v>
      </c>
      <c r="E341" s="86">
        <v>268002</v>
      </c>
      <c r="F341" s="52">
        <v>-25800</v>
      </c>
      <c r="G341" s="52">
        <f t="shared" si="17"/>
        <v>242202</v>
      </c>
    </row>
    <row r="342" spans="1:7" ht="15">
      <c r="A342" s="83"/>
      <c r="B342" s="83"/>
      <c r="C342" s="83">
        <v>4120</v>
      </c>
      <c r="D342" s="76" t="s">
        <v>154</v>
      </c>
      <c r="E342" s="86">
        <v>36498</v>
      </c>
      <c r="F342" s="52">
        <v>-3300</v>
      </c>
      <c r="G342" s="52">
        <f t="shared" si="17"/>
        <v>33198</v>
      </c>
    </row>
    <row r="343" spans="1:7" ht="30" hidden="1">
      <c r="A343" s="83"/>
      <c r="B343" s="83"/>
      <c r="C343" s="83">
        <v>4140</v>
      </c>
      <c r="D343" s="76" t="s">
        <v>181</v>
      </c>
      <c r="E343" s="86">
        <v>7448</v>
      </c>
      <c r="F343" s="52"/>
      <c r="G343" s="52">
        <f t="shared" si="17"/>
        <v>7448</v>
      </c>
    </row>
    <row r="344" spans="1:7" ht="15" hidden="1">
      <c r="A344" s="83"/>
      <c r="B344" s="83"/>
      <c r="C344" s="83">
        <v>4170</v>
      </c>
      <c r="D344" s="76" t="s">
        <v>160</v>
      </c>
      <c r="E344" s="91">
        <v>10150</v>
      </c>
      <c r="F344" s="52"/>
      <c r="G344" s="52">
        <f t="shared" si="17"/>
        <v>10150</v>
      </c>
    </row>
    <row r="345" spans="1:7" ht="15">
      <c r="A345" s="83"/>
      <c r="B345" s="83"/>
      <c r="C345" s="83">
        <v>4210</v>
      </c>
      <c r="D345" s="76" t="s">
        <v>138</v>
      </c>
      <c r="E345" s="86">
        <v>82454</v>
      </c>
      <c r="F345" s="52">
        <v>-45000</v>
      </c>
      <c r="G345" s="52">
        <f t="shared" si="17"/>
        <v>37454</v>
      </c>
    </row>
    <row r="346" spans="1:7" ht="30" hidden="1">
      <c r="A346" s="83"/>
      <c r="B346" s="83"/>
      <c r="C346" s="83">
        <v>4240</v>
      </c>
      <c r="D346" s="76" t="s">
        <v>182</v>
      </c>
      <c r="E346" s="86">
        <v>9676</v>
      </c>
      <c r="F346" s="52"/>
      <c r="G346" s="52">
        <f t="shared" si="17"/>
        <v>9676</v>
      </c>
    </row>
    <row r="347" spans="1:7" ht="15" hidden="1">
      <c r="A347" s="83"/>
      <c r="B347" s="83"/>
      <c r="C347" s="83">
        <v>4260</v>
      </c>
      <c r="D347" s="76" t="s">
        <v>161</v>
      </c>
      <c r="E347" s="86">
        <v>68001</v>
      </c>
      <c r="F347" s="52"/>
      <c r="G347" s="52">
        <f t="shared" si="17"/>
        <v>68001</v>
      </c>
    </row>
    <row r="348" spans="1:7" ht="15">
      <c r="A348" s="83"/>
      <c r="B348" s="83"/>
      <c r="C348" s="83">
        <v>4270</v>
      </c>
      <c r="D348" s="76" t="s">
        <v>139</v>
      </c>
      <c r="E348" s="86">
        <v>261155</v>
      </c>
      <c r="F348" s="52">
        <v>-240000</v>
      </c>
      <c r="G348" s="52">
        <f t="shared" si="17"/>
        <v>21155</v>
      </c>
    </row>
    <row r="349" spans="1:7" ht="15" hidden="1">
      <c r="A349" s="83"/>
      <c r="B349" s="83"/>
      <c r="C349" s="83">
        <v>4280</v>
      </c>
      <c r="D349" s="76" t="s">
        <v>162</v>
      </c>
      <c r="E349" s="86">
        <v>3373</v>
      </c>
      <c r="F349" s="52"/>
      <c r="G349" s="52">
        <f t="shared" si="17"/>
        <v>3373</v>
      </c>
    </row>
    <row r="350" spans="1:7" ht="15" hidden="1">
      <c r="A350" s="83"/>
      <c r="B350" s="83"/>
      <c r="C350" s="83">
        <v>4300</v>
      </c>
      <c r="D350" s="76" t="s">
        <v>140</v>
      </c>
      <c r="E350" s="86">
        <v>34778</v>
      </c>
      <c r="F350" s="52"/>
      <c r="G350" s="52">
        <f t="shared" si="17"/>
        <v>34778</v>
      </c>
    </row>
    <row r="351" spans="1:7" ht="15" hidden="1">
      <c r="A351" s="83"/>
      <c r="B351" s="83"/>
      <c r="C351" s="83">
        <v>4350</v>
      </c>
      <c r="D351" s="76" t="s">
        <v>163</v>
      </c>
      <c r="E351" s="86">
        <v>3034</v>
      </c>
      <c r="F351" s="52"/>
      <c r="G351" s="52">
        <f t="shared" si="17"/>
        <v>3034</v>
      </c>
    </row>
    <row r="352" spans="1:7" ht="15" hidden="1">
      <c r="A352" s="83"/>
      <c r="B352" s="83"/>
      <c r="C352" s="83">
        <v>4410</v>
      </c>
      <c r="D352" s="76" t="s">
        <v>155</v>
      </c>
      <c r="E352" s="86">
        <v>3790</v>
      </c>
      <c r="F352" s="52"/>
      <c r="G352" s="52">
        <f t="shared" si="17"/>
        <v>3790</v>
      </c>
    </row>
    <row r="353" spans="1:7" ht="15" hidden="1">
      <c r="A353" s="83"/>
      <c r="B353" s="83"/>
      <c r="C353" s="83">
        <v>4430</v>
      </c>
      <c r="D353" s="76" t="s">
        <v>146</v>
      </c>
      <c r="E353" s="86">
        <v>3545</v>
      </c>
      <c r="F353" s="52"/>
      <c r="G353" s="52">
        <f t="shared" si="17"/>
        <v>3545</v>
      </c>
    </row>
    <row r="354" spans="1:7" ht="30" hidden="1">
      <c r="A354" s="83"/>
      <c r="B354" s="83"/>
      <c r="C354" s="83">
        <v>4440</v>
      </c>
      <c r="D354" s="76" t="s">
        <v>156</v>
      </c>
      <c r="E354" s="86">
        <v>82291</v>
      </c>
      <c r="F354" s="52"/>
      <c r="G354" s="52">
        <f t="shared" si="17"/>
        <v>82291</v>
      </c>
    </row>
    <row r="355" spans="1:7" ht="15" hidden="1">
      <c r="A355" s="83"/>
      <c r="B355" s="83"/>
      <c r="C355" s="83">
        <v>4810</v>
      </c>
      <c r="D355" s="76" t="s">
        <v>177</v>
      </c>
      <c r="E355" s="86">
        <v>6170</v>
      </c>
      <c r="F355" s="52"/>
      <c r="G355" s="52">
        <f t="shared" si="17"/>
        <v>6170</v>
      </c>
    </row>
    <row r="356" spans="1:7" ht="30">
      <c r="A356" s="83"/>
      <c r="B356" s="83"/>
      <c r="C356" s="83">
        <v>6050</v>
      </c>
      <c r="D356" s="76" t="s">
        <v>184</v>
      </c>
      <c r="E356" s="59">
        <v>617656</v>
      </c>
      <c r="F356" s="59">
        <v>-617656</v>
      </c>
      <c r="G356" s="59">
        <f t="shared" si="17"/>
        <v>0</v>
      </c>
    </row>
    <row r="357" spans="1:7" ht="15">
      <c r="A357" s="83"/>
      <c r="B357" s="83">
        <v>80104</v>
      </c>
      <c r="C357" s="83"/>
      <c r="D357" s="76" t="s">
        <v>111</v>
      </c>
      <c r="E357" s="86">
        <f>SUM(E358:E374)</f>
        <v>676904</v>
      </c>
      <c r="F357" s="86">
        <f>SUM(F358:F374)</f>
        <v>15500</v>
      </c>
      <c r="G357" s="86">
        <f>SUM(G358:G374)</f>
        <v>692404</v>
      </c>
    </row>
    <row r="358" spans="1:7" ht="30">
      <c r="A358" s="83"/>
      <c r="B358" s="83"/>
      <c r="C358" s="83">
        <v>2540</v>
      </c>
      <c r="D358" s="76" t="s">
        <v>239</v>
      </c>
      <c r="E358" s="59">
        <v>31407</v>
      </c>
      <c r="F358" s="59">
        <v>11000</v>
      </c>
      <c r="G358" s="59">
        <f aca="true" t="shared" si="18" ref="G358:G374">E358+F358</f>
        <v>42407</v>
      </c>
    </row>
    <row r="359" spans="1:7" ht="60">
      <c r="A359" s="83"/>
      <c r="B359" s="83"/>
      <c r="C359" s="83">
        <v>2310</v>
      </c>
      <c r="D359" s="76" t="s">
        <v>262</v>
      </c>
      <c r="E359" s="59"/>
      <c r="F359" s="59">
        <v>4500</v>
      </c>
      <c r="G359" s="59">
        <f t="shared" si="18"/>
        <v>4500</v>
      </c>
    </row>
    <row r="360" spans="1:7" ht="30" hidden="1">
      <c r="A360" s="83"/>
      <c r="B360" s="83"/>
      <c r="C360" s="83">
        <v>3020</v>
      </c>
      <c r="D360" s="76" t="s">
        <v>159</v>
      </c>
      <c r="E360" s="93">
        <v>33878</v>
      </c>
      <c r="F360" s="52"/>
      <c r="G360" s="52">
        <f t="shared" si="18"/>
        <v>33878</v>
      </c>
    </row>
    <row r="361" spans="1:7" ht="15" hidden="1">
      <c r="A361" s="83"/>
      <c r="B361" s="83"/>
      <c r="C361" s="83">
        <v>4010</v>
      </c>
      <c r="D361" s="76" t="s">
        <v>151</v>
      </c>
      <c r="E361" s="93">
        <v>350900</v>
      </c>
      <c r="F361" s="52"/>
      <c r="G361" s="52">
        <f t="shared" si="18"/>
        <v>350900</v>
      </c>
    </row>
    <row r="362" spans="1:7" ht="15" hidden="1">
      <c r="A362" s="83"/>
      <c r="B362" s="83"/>
      <c r="C362" s="83">
        <v>4040</v>
      </c>
      <c r="D362" s="76" t="s">
        <v>152</v>
      </c>
      <c r="E362" s="93">
        <v>28710</v>
      </c>
      <c r="F362" s="52"/>
      <c r="G362" s="52">
        <f t="shared" si="18"/>
        <v>28710</v>
      </c>
    </row>
    <row r="363" spans="1:7" ht="15" hidden="1">
      <c r="A363" s="83"/>
      <c r="B363" s="83"/>
      <c r="C363" s="83">
        <v>4110</v>
      </c>
      <c r="D363" s="76" t="s">
        <v>153</v>
      </c>
      <c r="E363" s="93">
        <v>74058</v>
      </c>
      <c r="F363" s="52"/>
      <c r="G363" s="52">
        <f t="shared" si="18"/>
        <v>74058</v>
      </c>
    </row>
    <row r="364" spans="1:7" ht="15" hidden="1">
      <c r="A364" s="83"/>
      <c r="B364" s="83"/>
      <c r="C364" s="83">
        <v>4120</v>
      </c>
      <c r="D364" s="76" t="s">
        <v>154</v>
      </c>
      <c r="E364" s="93">
        <v>10080</v>
      </c>
      <c r="F364" s="52"/>
      <c r="G364" s="52">
        <f t="shared" si="18"/>
        <v>10080</v>
      </c>
    </row>
    <row r="365" spans="1:7" ht="15" hidden="1">
      <c r="A365" s="83"/>
      <c r="B365" s="83"/>
      <c r="C365" s="83">
        <v>4170</v>
      </c>
      <c r="D365" s="76" t="s">
        <v>160</v>
      </c>
      <c r="E365" s="93">
        <v>9135</v>
      </c>
      <c r="F365" s="52"/>
      <c r="G365" s="52">
        <f t="shared" si="18"/>
        <v>9135</v>
      </c>
    </row>
    <row r="366" spans="1:7" ht="15" hidden="1">
      <c r="A366" s="83"/>
      <c r="B366" s="83"/>
      <c r="C366" s="83">
        <v>4210</v>
      </c>
      <c r="D366" s="76" t="s">
        <v>138</v>
      </c>
      <c r="E366" s="93">
        <v>13766</v>
      </c>
      <c r="F366" s="52"/>
      <c r="G366" s="52">
        <f t="shared" si="18"/>
        <v>13766</v>
      </c>
    </row>
    <row r="367" spans="1:7" ht="15" hidden="1">
      <c r="A367" s="83"/>
      <c r="B367" s="83"/>
      <c r="C367" s="83">
        <v>4220</v>
      </c>
      <c r="D367" s="76" t="s">
        <v>185</v>
      </c>
      <c r="E367" s="86">
        <v>62800</v>
      </c>
      <c r="F367" s="52"/>
      <c r="G367" s="52">
        <f t="shared" si="18"/>
        <v>62800</v>
      </c>
    </row>
    <row r="368" spans="1:7" ht="15" hidden="1">
      <c r="A368" s="83"/>
      <c r="B368" s="83"/>
      <c r="C368" s="83">
        <v>4260</v>
      </c>
      <c r="D368" s="76" t="s">
        <v>161</v>
      </c>
      <c r="E368" s="86">
        <v>19010</v>
      </c>
      <c r="F368" s="52"/>
      <c r="G368" s="52">
        <f t="shared" si="18"/>
        <v>19010</v>
      </c>
    </row>
    <row r="369" spans="1:7" ht="15" hidden="1">
      <c r="A369" s="83"/>
      <c r="B369" s="83"/>
      <c r="C369" s="83">
        <v>4270</v>
      </c>
      <c r="D369" s="76" t="s">
        <v>139</v>
      </c>
      <c r="E369" s="86">
        <v>6378</v>
      </c>
      <c r="F369" s="52"/>
      <c r="G369" s="52">
        <f t="shared" si="18"/>
        <v>6378</v>
      </c>
    </row>
    <row r="370" spans="1:7" ht="15" hidden="1">
      <c r="A370" s="83"/>
      <c r="B370" s="83"/>
      <c r="C370" s="83">
        <v>4280</v>
      </c>
      <c r="D370" s="76" t="s">
        <v>162</v>
      </c>
      <c r="E370" s="86">
        <v>1144</v>
      </c>
      <c r="F370" s="52"/>
      <c r="G370" s="52">
        <f t="shared" si="18"/>
        <v>1144</v>
      </c>
    </row>
    <row r="371" spans="1:7" ht="15" hidden="1">
      <c r="A371" s="83"/>
      <c r="B371" s="83"/>
      <c r="C371" s="83">
        <v>4300</v>
      </c>
      <c r="D371" s="76" t="s">
        <v>140</v>
      </c>
      <c r="E371" s="86">
        <v>10000</v>
      </c>
      <c r="F371" s="52"/>
      <c r="G371" s="52">
        <f t="shared" si="18"/>
        <v>10000</v>
      </c>
    </row>
    <row r="372" spans="1:7" ht="15" hidden="1">
      <c r="A372" s="83"/>
      <c r="B372" s="83"/>
      <c r="C372" s="83">
        <v>4410</v>
      </c>
      <c r="D372" s="76" t="s">
        <v>155</v>
      </c>
      <c r="E372" s="86">
        <v>795</v>
      </c>
      <c r="F372" s="52"/>
      <c r="G372" s="52">
        <f t="shared" si="18"/>
        <v>795</v>
      </c>
    </row>
    <row r="373" spans="1:7" ht="15" hidden="1">
      <c r="A373" s="83"/>
      <c r="B373" s="83"/>
      <c r="C373" s="83">
        <v>4430</v>
      </c>
      <c r="D373" s="76" t="s">
        <v>146</v>
      </c>
      <c r="E373" s="86">
        <v>984</v>
      </c>
      <c r="F373" s="52"/>
      <c r="G373" s="52">
        <f t="shared" si="18"/>
        <v>984</v>
      </c>
    </row>
    <row r="374" spans="1:7" ht="30" hidden="1">
      <c r="A374" s="83"/>
      <c r="B374" s="83"/>
      <c r="C374" s="83">
        <v>4440</v>
      </c>
      <c r="D374" s="76" t="s">
        <v>156</v>
      </c>
      <c r="E374" s="86">
        <v>23859</v>
      </c>
      <c r="F374" s="52"/>
      <c r="G374" s="52">
        <f t="shared" si="18"/>
        <v>23859</v>
      </c>
    </row>
    <row r="375" spans="1:7" ht="15">
      <c r="A375" s="83"/>
      <c r="B375" s="83">
        <v>80105</v>
      </c>
      <c r="C375" s="83"/>
      <c r="D375" s="76" t="s">
        <v>261</v>
      </c>
      <c r="E375" s="86"/>
      <c r="F375" s="52">
        <f>F376</f>
        <v>12000</v>
      </c>
      <c r="G375" s="52">
        <f>G376</f>
        <v>12000</v>
      </c>
    </row>
    <row r="376" spans="1:7" ht="60">
      <c r="A376" s="83"/>
      <c r="B376" s="83"/>
      <c r="C376" s="83">
        <v>2310</v>
      </c>
      <c r="D376" s="76" t="s">
        <v>262</v>
      </c>
      <c r="E376" s="86"/>
      <c r="F376" s="59">
        <v>12000</v>
      </c>
      <c r="G376" s="59">
        <f>F376+E376</f>
        <v>12000</v>
      </c>
    </row>
    <row r="377" spans="1:7" ht="15">
      <c r="A377" s="83"/>
      <c r="B377" s="83">
        <v>80110</v>
      </c>
      <c r="C377" s="83"/>
      <c r="D377" s="76" t="s">
        <v>186</v>
      </c>
      <c r="E377" s="86">
        <f>SUM(E378:E393)</f>
        <v>1016486</v>
      </c>
      <c r="F377" s="86">
        <f>SUM(F378:F393)</f>
        <v>-82400</v>
      </c>
      <c r="G377" s="86">
        <f>SUM(G378:G393)</f>
        <v>934086</v>
      </c>
    </row>
    <row r="378" spans="1:7" ht="30" hidden="1">
      <c r="A378" s="83"/>
      <c r="B378" s="83"/>
      <c r="C378" s="83">
        <v>3020</v>
      </c>
      <c r="D378" s="76" t="s">
        <v>159</v>
      </c>
      <c r="E378" s="86">
        <v>54559</v>
      </c>
      <c r="F378" s="52"/>
      <c r="G378" s="52">
        <f aca="true" t="shared" si="19" ref="G378:G393">E378+F378</f>
        <v>54559</v>
      </c>
    </row>
    <row r="379" spans="1:7" ht="15">
      <c r="A379" s="83"/>
      <c r="B379" s="83"/>
      <c r="C379" s="83">
        <v>4010</v>
      </c>
      <c r="D379" s="76" t="s">
        <v>151</v>
      </c>
      <c r="E379" s="86">
        <v>626527</v>
      </c>
      <c r="F379" s="52">
        <v>-68400</v>
      </c>
      <c r="G379" s="52">
        <f t="shared" si="19"/>
        <v>558127</v>
      </c>
    </row>
    <row r="380" spans="1:7" ht="15" hidden="1">
      <c r="A380" s="83"/>
      <c r="B380" s="83"/>
      <c r="C380" s="83">
        <v>4040</v>
      </c>
      <c r="D380" s="76" t="s">
        <v>152</v>
      </c>
      <c r="E380" s="86">
        <v>49829</v>
      </c>
      <c r="F380" s="52"/>
      <c r="G380" s="52">
        <f t="shared" si="19"/>
        <v>49829</v>
      </c>
    </row>
    <row r="381" spans="1:7" ht="15">
      <c r="A381" s="83"/>
      <c r="B381" s="83"/>
      <c r="C381" s="83">
        <v>4110</v>
      </c>
      <c r="D381" s="76" t="s">
        <v>153</v>
      </c>
      <c r="E381" s="86">
        <v>131010</v>
      </c>
      <c r="F381" s="52">
        <v>-12300</v>
      </c>
      <c r="G381" s="52">
        <f t="shared" si="19"/>
        <v>118710</v>
      </c>
    </row>
    <row r="382" spans="1:7" ht="15">
      <c r="A382" s="83"/>
      <c r="B382" s="83"/>
      <c r="C382" s="83">
        <v>4120</v>
      </c>
      <c r="D382" s="76" t="s">
        <v>154</v>
      </c>
      <c r="E382" s="86">
        <v>17838</v>
      </c>
      <c r="F382" s="52">
        <v>-1700</v>
      </c>
      <c r="G382" s="52">
        <f t="shared" si="19"/>
        <v>16138</v>
      </c>
    </row>
    <row r="383" spans="1:7" ht="30" hidden="1">
      <c r="A383" s="83"/>
      <c r="B383" s="83"/>
      <c r="C383" s="83">
        <v>4140</v>
      </c>
      <c r="D383" s="76" t="s">
        <v>181</v>
      </c>
      <c r="E383" s="86">
        <v>3641</v>
      </c>
      <c r="F383" s="52"/>
      <c r="G383" s="52">
        <f t="shared" si="19"/>
        <v>3641</v>
      </c>
    </row>
    <row r="384" spans="1:7" ht="15" hidden="1">
      <c r="A384" s="83"/>
      <c r="B384" s="83"/>
      <c r="C384" s="83">
        <v>4210</v>
      </c>
      <c r="D384" s="76" t="s">
        <v>138</v>
      </c>
      <c r="E384" s="86">
        <v>22422</v>
      </c>
      <c r="F384" s="52"/>
      <c r="G384" s="52">
        <f t="shared" si="19"/>
        <v>22422</v>
      </c>
    </row>
    <row r="385" spans="1:7" ht="30" hidden="1">
      <c r="A385" s="83"/>
      <c r="B385" s="83"/>
      <c r="C385" s="83">
        <v>4240</v>
      </c>
      <c r="D385" s="76" t="s">
        <v>182</v>
      </c>
      <c r="E385" s="86">
        <v>4096</v>
      </c>
      <c r="F385" s="52"/>
      <c r="G385" s="52">
        <f t="shared" si="19"/>
        <v>4096</v>
      </c>
    </row>
    <row r="386" spans="1:7" ht="15" hidden="1">
      <c r="A386" s="83"/>
      <c r="B386" s="83"/>
      <c r="C386" s="83">
        <v>4260</v>
      </c>
      <c r="D386" s="76" t="s">
        <v>161</v>
      </c>
      <c r="E386" s="86">
        <v>29636</v>
      </c>
      <c r="F386" s="52"/>
      <c r="G386" s="52">
        <f t="shared" si="19"/>
        <v>29636</v>
      </c>
    </row>
    <row r="387" spans="1:7" ht="15" hidden="1">
      <c r="A387" s="83"/>
      <c r="B387" s="83"/>
      <c r="C387" s="83">
        <v>4270</v>
      </c>
      <c r="D387" s="76" t="s">
        <v>139</v>
      </c>
      <c r="E387" s="86">
        <v>5792</v>
      </c>
      <c r="F387" s="52"/>
      <c r="G387" s="52">
        <f t="shared" si="19"/>
        <v>5792</v>
      </c>
    </row>
    <row r="388" spans="1:7" ht="15" hidden="1">
      <c r="A388" s="83"/>
      <c r="B388" s="83"/>
      <c r="C388" s="83">
        <v>4280</v>
      </c>
      <c r="D388" s="76" t="s">
        <v>162</v>
      </c>
      <c r="E388" s="86">
        <v>1405</v>
      </c>
      <c r="F388" s="52"/>
      <c r="G388" s="52">
        <f t="shared" si="19"/>
        <v>1405</v>
      </c>
    </row>
    <row r="389" spans="1:7" ht="15" hidden="1">
      <c r="A389" s="83"/>
      <c r="B389" s="83"/>
      <c r="C389" s="83">
        <v>4300</v>
      </c>
      <c r="D389" s="76" t="s">
        <v>140</v>
      </c>
      <c r="E389" s="86">
        <v>26204</v>
      </c>
      <c r="F389" s="52"/>
      <c r="G389" s="52">
        <f t="shared" si="19"/>
        <v>26204</v>
      </c>
    </row>
    <row r="390" spans="1:7" ht="15" hidden="1">
      <c r="A390" s="83"/>
      <c r="B390" s="83"/>
      <c r="C390" s="83">
        <v>4350</v>
      </c>
      <c r="D390" s="76" t="s">
        <v>163</v>
      </c>
      <c r="E390" s="86">
        <v>1319</v>
      </c>
      <c r="F390" s="52"/>
      <c r="G390" s="52">
        <f t="shared" si="19"/>
        <v>1319</v>
      </c>
    </row>
    <row r="391" spans="1:7" ht="15" hidden="1">
      <c r="A391" s="83"/>
      <c r="B391" s="83"/>
      <c r="C391" s="83">
        <v>4410</v>
      </c>
      <c r="D391" s="76" t="s">
        <v>155</v>
      </c>
      <c r="E391" s="86">
        <v>1826</v>
      </c>
      <c r="F391" s="52"/>
      <c r="G391" s="52">
        <f t="shared" si="19"/>
        <v>1826</v>
      </c>
    </row>
    <row r="392" spans="1:7" ht="15" hidden="1">
      <c r="A392" s="83"/>
      <c r="B392" s="83"/>
      <c r="C392" s="83">
        <v>4430</v>
      </c>
      <c r="D392" s="76" t="s">
        <v>146</v>
      </c>
      <c r="E392" s="86">
        <v>1128</v>
      </c>
      <c r="F392" s="52"/>
      <c r="G392" s="52">
        <f t="shared" si="19"/>
        <v>1128</v>
      </c>
    </row>
    <row r="393" spans="1:7" ht="30" hidden="1">
      <c r="A393" s="83"/>
      <c r="B393" s="83"/>
      <c r="C393" s="83">
        <v>4440</v>
      </c>
      <c r="D393" s="76" t="s">
        <v>156</v>
      </c>
      <c r="E393" s="86">
        <v>39254</v>
      </c>
      <c r="F393" s="52"/>
      <c r="G393" s="52">
        <f t="shared" si="19"/>
        <v>39254</v>
      </c>
    </row>
    <row r="394" spans="1:7" ht="15" hidden="1">
      <c r="A394" s="83"/>
      <c r="B394" s="83">
        <v>80113</v>
      </c>
      <c r="C394" s="83"/>
      <c r="D394" s="76" t="s">
        <v>187</v>
      </c>
      <c r="E394" s="86">
        <f>SUM(E395:E396)</f>
        <v>316262</v>
      </c>
      <c r="F394" s="86">
        <f>SUM(F395:F396)</f>
        <v>0</v>
      </c>
      <c r="G394" s="86">
        <f>SUM(G395:G396)</f>
        <v>316262</v>
      </c>
    </row>
    <row r="395" spans="1:7" ht="15" hidden="1">
      <c r="A395" s="83"/>
      <c r="B395" s="83"/>
      <c r="C395" s="83">
        <v>4210</v>
      </c>
      <c r="D395" s="76" t="s">
        <v>138</v>
      </c>
      <c r="E395" s="86">
        <v>22000</v>
      </c>
      <c r="F395" s="52"/>
      <c r="G395" s="52">
        <f>E395+F395</f>
        <v>22000</v>
      </c>
    </row>
    <row r="396" spans="1:7" ht="15" hidden="1">
      <c r="A396" s="83"/>
      <c r="B396" s="83"/>
      <c r="C396" s="83">
        <v>4300</v>
      </c>
      <c r="D396" s="76" t="s">
        <v>140</v>
      </c>
      <c r="E396" s="86">
        <v>294262</v>
      </c>
      <c r="F396" s="52"/>
      <c r="G396" s="52">
        <f>E396+F396</f>
        <v>294262</v>
      </c>
    </row>
    <row r="397" spans="1:7" ht="15" hidden="1">
      <c r="A397" s="83"/>
      <c r="B397" s="83">
        <v>80146</v>
      </c>
      <c r="C397" s="83"/>
      <c r="D397" s="76" t="s">
        <v>188</v>
      </c>
      <c r="E397" s="86">
        <f>E398+E399</f>
        <v>20479</v>
      </c>
      <c r="F397" s="86">
        <f>F398+F399</f>
        <v>0</v>
      </c>
      <c r="G397" s="86">
        <f>G398+G399</f>
        <v>20479</v>
      </c>
    </row>
    <row r="398" spans="1:7" ht="15" hidden="1">
      <c r="A398" s="83"/>
      <c r="B398" s="83"/>
      <c r="C398" s="83">
        <v>4300</v>
      </c>
      <c r="D398" s="76" t="s">
        <v>140</v>
      </c>
      <c r="E398" s="86">
        <v>19479</v>
      </c>
      <c r="F398" s="52"/>
      <c r="G398" s="52">
        <f>E398+F398</f>
        <v>19479</v>
      </c>
    </row>
    <row r="399" spans="1:7" ht="15" hidden="1">
      <c r="A399" s="83"/>
      <c r="B399" s="83"/>
      <c r="C399" s="83">
        <v>4410</v>
      </c>
      <c r="D399" s="76" t="s">
        <v>155</v>
      </c>
      <c r="E399" s="86">
        <v>1000</v>
      </c>
      <c r="F399" s="52"/>
      <c r="G399" s="52">
        <f>E399+F399</f>
        <v>1000</v>
      </c>
    </row>
    <row r="400" spans="1:7" ht="15" hidden="1">
      <c r="A400" s="83"/>
      <c r="B400" s="83">
        <v>80195</v>
      </c>
      <c r="C400" s="83"/>
      <c r="D400" s="76" t="s">
        <v>16</v>
      </c>
      <c r="E400" s="86">
        <f>SUM(E401:E410)</f>
        <v>119500</v>
      </c>
      <c r="F400" s="86">
        <f>SUM(F401:F410)</f>
        <v>0</v>
      </c>
      <c r="G400" s="86">
        <f>SUM(G401:G410)</f>
        <v>119500</v>
      </c>
    </row>
    <row r="401" spans="1:7" ht="30" hidden="1">
      <c r="A401" s="83"/>
      <c r="B401" s="83"/>
      <c r="C401" s="83">
        <v>3020</v>
      </c>
      <c r="D401" s="76" t="s">
        <v>159</v>
      </c>
      <c r="E401" s="86">
        <v>210</v>
      </c>
      <c r="F401" s="52"/>
      <c r="G401" s="52">
        <f aca="true" t="shared" si="20" ref="G401:G410">E401+F401</f>
        <v>210</v>
      </c>
    </row>
    <row r="402" spans="1:7" ht="15" hidden="1">
      <c r="A402" s="83"/>
      <c r="B402" s="83"/>
      <c r="C402" s="83">
        <v>4010</v>
      </c>
      <c r="D402" s="76" t="s">
        <v>151</v>
      </c>
      <c r="E402" s="86">
        <v>64000</v>
      </c>
      <c r="F402" s="52"/>
      <c r="G402" s="52">
        <f t="shared" si="20"/>
        <v>64000</v>
      </c>
    </row>
    <row r="403" spans="1:7" ht="15" hidden="1">
      <c r="A403" s="83"/>
      <c r="B403" s="83"/>
      <c r="C403" s="83">
        <v>4040</v>
      </c>
      <c r="D403" s="76" t="s">
        <v>152</v>
      </c>
      <c r="E403" s="86">
        <v>5300</v>
      </c>
      <c r="F403" s="52"/>
      <c r="G403" s="52">
        <f t="shared" si="20"/>
        <v>5300</v>
      </c>
    </row>
    <row r="404" spans="1:7" ht="15" hidden="1">
      <c r="A404" s="83"/>
      <c r="B404" s="83"/>
      <c r="C404" s="83">
        <v>4110</v>
      </c>
      <c r="D404" s="76" t="s">
        <v>153</v>
      </c>
      <c r="E404" s="86">
        <v>11940</v>
      </c>
      <c r="F404" s="52"/>
      <c r="G404" s="52">
        <f t="shared" si="20"/>
        <v>11940</v>
      </c>
    </row>
    <row r="405" spans="1:7" ht="15" hidden="1">
      <c r="A405" s="83"/>
      <c r="B405" s="83"/>
      <c r="C405" s="83">
        <v>4120</v>
      </c>
      <c r="D405" s="76" t="s">
        <v>154</v>
      </c>
      <c r="E405" s="86">
        <v>1700</v>
      </c>
      <c r="F405" s="52"/>
      <c r="G405" s="52">
        <f t="shared" si="20"/>
        <v>1700</v>
      </c>
    </row>
    <row r="406" spans="1:7" ht="15" hidden="1">
      <c r="A406" s="83"/>
      <c r="B406" s="83"/>
      <c r="C406" s="83">
        <v>4170</v>
      </c>
      <c r="D406" s="76" t="s">
        <v>160</v>
      </c>
      <c r="E406" s="86">
        <v>800</v>
      </c>
      <c r="F406" s="52"/>
      <c r="G406" s="52">
        <f t="shared" si="20"/>
        <v>800</v>
      </c>
    </row>
    <row r="407" spans="1:7" ht="15" hidden="1">
      <c r="A407" s="83"/>
      <c r="B407" s="83"/>
      <c r="C407" s="83">
        <v>4210</v>
      </c>
      <c r="D407" s="76" t="s">
        <v>138</v>
      </c>
      <c r="E407" s="86">
        <v>4700</v>
      </c>
      <c r="F407" s="52"/>
      <c r="G407" s="52">
        <f t="shared" si="20"/>
        <v>4700</v>
      </c>
    </row>
    <row r="408" spans="1:7" ht="15" hidden="1">
      <c r="A408" s="83"/>
      <c r="B408" s="83"/>
      <c r="C408" s="83">
        <v>4300</v>
      </c>
      <c r="D408" s="76" t="s">
        <v>140</v>
      </c>
      <c r="E408" s="86">
        <v>1800</v>
      </c>
      <c r="F408" s="52"/>
      <c r="G408" s="52">
        <f t="shared" si="20"/>
        <v>1800</v>
      </c>
    </row>
    <row r="409" spans="1:7" ht="15" hidden="1">
      <c r="A409" s="83"/>
      <c r="B409" s="83"/>
      <c r="C409" s="83">
        <v>4410</v>
      </c>
      <c r="D409" s="76" t="s">
        <v>155</v>
      </c>
      <c r="E409" s="86">
        <v>700</v>
      </c>
      <c r="F409" s="52"/>
      <c r="G409" s="52">
        <f t="shared" si="20"/>
        <v>700</v>
      </c>
    </row>
    <row r="410" spans="1:7" ht="30" hidden="1">
      <c r="A410" s="83"/>
      <c r="B410" s="83"/>
      <c r="C410" s="83">
        <v>4440</v>
      </c>
      <c r="D410" s="76" t="s">
        <v>156</v>
      </c>
      <c r="E410" s="86">
        <v>28350</v>
      </c>
      <c r="F410" s="52"/>
      <c r="G410" s="52">
        <f t="shared" si="20"/>
        <v>28350</v>
      </c>
    </row>
    <row r="411" spans="1:7" ht="14.25">
      <c r="A411" s="81">
        <v>851</v>
      </c>
      <c r="B411" s="81"/>
      <c r="C411" s="81"/>
      <c r="D411" s="77" t="s">
        <v>189</v>
      </c>
      <c r="E411" s="90">
        <f>E412+E418</f>
        <v>304200</v>
      </c>
      <c r="F411" s="90">
        <f>F412+F418</f>
        <v>200000</v>
      </c>
      <c r="G411" s="90">
        <f>G412+G418</f>
        <v>504200</v>
      </c>
    </row>
    <row r="412" spans="1:7" ht="15" hidden="1">
      <c r="A412" s="83"/>
      <c r="B412" s="83">
        <v>85154</v>
      </c>
      <c r="C412" s="83"/>
      <c r="D412" s="76" t="s">
        <v>190</v>
      </c>
      <c r="E412" s="86">
        <f>SUM(E413:E417)</f>
        <v>84200</v>
      </c>
      <c r="F412" s="86">
        <f>SUM(F413:F417)</f>
        <v>0</v>
      </c>
      <c r="G412" s="86">
        <f>SUM(G413:G417)</f>
        <v>84200</v>
      </c>
    </row>
    <row r="413" spans="1:7" ht="15" hidden="1">
      <c r="A413" s="83"/>
      <c r="B413" s="83"/>
      <c r="C413" s="83">
        <v>4170</v>
      </c>
      <c r="D413" s="76" t="s">
        <v>160</v>
      </c>
      <c r="E413" s="86">
        <v>15400</v>
      </c>
      <c r="F413" s="52"/>
      <c r="G413" s="52">
        <f>E413+F413</f>
        <v>15400</v>
      </c>
    </row>
    <row r="414" spans="1:7" ht="75" hidden="1">
      <c r="A414" s="83"/>
      <c r="B414" s="83"/>
      <c r="C414" s="83">
        <v>2830</v>
      </c>
      <c r="D414" s="76" t="s">
        <v>191</v>
      </c>
      <c r="E414" s="59">
        <v>2000</v>
      </c>
      <c r="F414" s="59"/>
      <c r="G414" s="59">
        <f>E414+F414</f>
        <v>2000</v>
      </c>
    </row>
    <row r="415" spans="1:7" ht="15" hidden="1">
      <c r="A415" s="83"/>
      <c r="B415" s="83"/>
      <c r="C415" s="83">
        <v>4210</v>
      </c>
      <c r="D415" s="76" t="s">
        <v>138</v>
      </c>
      <c r="E415" s="86">
        <v>20000</v>
      </c>
      <c r="F415" s="52"/>
      <c r="G415" s="52">
        <f>E415+F415</f>
        <v>20000</v>
      </c>
    </row>
    <row r="416" spans="1:7" ht="15" hidden="1">
      <c r="A416" s="83"/>
      <c r="B416" s="83"/>
      <c r="C416" s="83">
        <v>4300</v>
      </c>
      <c r="D416" s="76" t="s">
        <v>140</v>
      </c>
      <c r="E416" s="86">
        <v>45800</v>
      </c>
      <c r="F416" s="52"/>
      <c r="G416" s="52">
        <f>E416+F416</f>
        <v>45800</v>
      </c>
    </row>
    <row r="417" spans="1:7" ht="15" hidden="1">
      <c r="A417" s="83"/>
      <c r="B417" s="83"/>
      <c r="C417" s="83">
        <v>4410</v>
      </c>
      <c r="D417" s="76" t="s">
        <v>155</v>
      </c>
      <c r="E417" s="86">
        <v>1000</v>
      </c>
      <c r="F417" s="52"/>
      <c r="G417" s="52">
        <f>E417+F417</f>
        <v>1000</v>
      </c>
    </row>
    <row r="418" spans="1:7" ht="15">
      <c r="A418" s="83"/>
      <c r="B418" s="83">
        <v>85195</v>
      </c>
      <c r="C418" s="83"/>
      <c r="D418" s="76" t="s">
        <v>16</v>
      </c>
      <c r="E418" s="86">
        <f>SUM(E419:E421)</f>
        <v>220000</v>
      </c>
      <c r="F418" s="86">
        <f>SUM(F419:F421)</f>
        <v>200000</v>
      </c>
      <c r="G418" s="86">
        <f>SUM(G419:G421)</f>
        <v>420000</v>
      </c>
    </row>
    <row r="419" spans="1:7" ht="15" hidden="1">
      <c r="A419" s="83"/>
      <c r="B419" s="83"/>
      <c r="C419" s="83">
        <v>4210</v>
      </c>
      <c r="D419" s="76" t="s">
        <v>138</v>
      </c>
      <c r="E419" s="86">
        <v>12000</v>
      </c>
      <c r="F419" s="52"/>
      <c r="G419" s="52">
        <f>E419+F419</f>
        <v>12000</v>
      </c>
    </row>
    <row r="420" spans="1:7" ht="15" hidden="1">
      <c r="A420" s="83"/>
      <c r="B420" s="83"/>
      <c r="C420" s="83">
        <v>4270</v>
      </c>
      <c r="D420" s="76" t="s">
        <v>192</v>
      </c>
      <c r="E420" s="86">
        <v>8000</v>
      </c>
      <c r="F420" s="52"/>
      <c r="G420" s="52">
        <f>E420+F420</f>
        <v>8000</v>
      </c>
    </row>
    <row r="421" spans="1:7" ht="18" customHeight="1">
      <c r="A421" s="83"/>
      <c r="B421" s="83"/>
      <c r="C421" s="83">
        <v>6050</v>
      </c>
      <c r="D421" s="76" t="s">
        <v>141</v>
      </c>
      <c r="E421" s="86">
        <v>200000</v>
      </c>
      <c r="F421" s="86">
        <v>200000</v>
      </c>
      <c r="G421" s="86">
        <f>E421+F421</f>
        <v>400000</v>
      </c>
    </row>
    <row r="422" spans="1:7" ht="14.25">
      <c r="A422" s="81">
        <v>852</v>
      </c>
      <c r="B422" s="81"/>
      <c r="C422" s="81"/>
      <c r="D422" s="77" t="s">
        <v>112</v>
      </c>
      <c r="E422" s="90">
        <f>E425+E433+E435+E437+E440+E458+E461</f>
        <v>1769995</v>
      </c>
      <c r="F422" s="90">
        <f>F425+F433+F435+F437+F440+F458+F461+F423</f>
        <v>-196054</v>
      </c>
      <c r="G422" s="90">
        <f>G425+G433+G435+G437+G440+G458+G461+G423</f>
        <v>1573941</v>
      </c>
    </row>
    <row r="423" spans="1:7" ht="15">
      <c r="A423" s="81"/>
      <c r="B423" s="83">
        <v>85202</v>
      </c>
      <c r="C423" s="81"/>
      <c r="D423" s="76" t="s">
        <v>267</v>
      </c>
      <c r="E423" s="90"/>
      <c r="F423" s="86">
        <f>F424</f>
        <v>9600</v>
      </c>
      <c r="G423" s="86">
        <f>G424</f>
        <v>9600</v>
      </c>
    </row>
    <row r="424" spans="1:7" ht="15">
      <c r="A424" s="81"/>
      <c r="B424" s="81"/>
      <c r="C424" s="83">
        <v>3110</v>
      </c>
      <c r="D424" s="76" t="s">
        <v>194</v>
      </c>
      <c r="E424" s="90"/>
      <c r="F424" s="86">
        <v>9600</v>
      </c>
      <c r="G424" s="86">
        <f>E424+F424</f>
        <v>9600</v>
      </c>
    </row>
    <row r="425" spans="1:7" ht="45">
      <c r="A425" s="83"/>
      <c r="B425" s="83">
        <v>85212</v>
      </c>
      <c r="C425" s="83"/>
      <c r="D425" s="76" t="s">
        <v>193</v>
      </c>
      <c r="E425" s="59">
        <f>SUM(E426:E432)</f>
        <v>1177000</v>
      </c>
      <c r="F425" s="59">
        <f>SUM(F426:F432)</f>
        <v>-223500</v>
      </c>
      <c r="G425" s="59">
        <f>SUM(G426:G432)</f>
        <v>953500</v>
      </c>
    </row>
    <row r="426" spans="1:7" ht="15">
      <c r="A426" s="83"/>
      <c r="B426" s="83"/>
      <c r="C426" s="83">
        <v>3110</v>
      </c>
      <c r="D426" s="76" t="s">
        <v>194</v>
      </c>
      <c r="E426" s="86">
        <v>1128690</v>
      </c>
      <c r="F426" s="52">
        <v>-216795</v>
      </c>
      <c r="G426" s="52">
        <f>E426+F426</f>
        <v>911895</v>
      </c>
    </row>
    <row r="427" spans="1:7" ht="15">
      <c r="A427" s="83"/>
      <c r="B427" s="83"/>
      <c r="C427" s="83">
        <v>4010</v>
      </c>
      <c r="D427" s="76" t="s">
        <v>151</v>
      </c>
      <c r="E427" s="86">
        <v>21366</v>
      </c>
      <c r="F427" s="52">
        <v>-4057</v>
      </c>
      <c r="G427" s="52">
        <f aca="true" t="shared" si="21" ref="G427:G432">E427+F427</f>
        <v>17309</v>
      </c>
    </row>
    <row r="428" spans="1:7" ht="15">
      <c r="A428" s="83"/>
      <c r="B428" s="83"/>
      <c r="C428" s="83">
        <v>4110</v>
      </c>
      <c r="D428" s="76" t="s">
        <v>153</v>
      </c>
      <c r="E428" s="86">
        <v>16886</v>
      </c>
      <c r="F428" s="52">
        <v>-738</v>
      </c>
      <c r="G428" s="52">
        <f t="shared" si="21"/>
        <v>16148</v>
      </c>
    </row>
    <row r="429" spans="1:7" ht="15">
      <c r="A429" s="83"/>
      <c r="B429" s="83"/>
      <c r="C429" s="83">
        <v>4120</v>
      </c>
      <c r="D429" s="76" t="s">
        <v>154</v>
      </c>
      <c r="E429" s="86">
        <v>524</v>
      </c>
      <c r="F429" s="52">
        <v>-99</v>
      </c>
      <c r="G429" s="52">
        <f t="shared" si="21"/>
        <v>425</v>
      </c>
    </row>
    <row r="430" spans="1:7" ht="15">
      <c r="A430" s="83"/>
      <c r="B430" s="83"/>
      <c r="C430" s="83">
        <v>4210</v>
      </c>
      <c r="D430" s="76" t="s">
        <v>138</v>
      </c>
      <c r="E430" s="86">
        <v>3234</v>
      </c>
      <c r="F430" s="52">
        <v>-614</v>
      </c>
      <c r="G430" s="52">
        <f t="shared" si="21"/>
        <v>2620</v>
      </c>
    </row>
    <row r="431" spans="1:7" ht="15" hidden="1">
      <c r="A431" s="83"/>
      <c r="B431" s="83"/>
      <c r="C431" s="83">
        <v>4260</v>
      </c>
      <c r="D431" s="76" t="s">
        <v>161</v>
      </c>
      <c r="E431" s="86">
        <v>300</v>
      </c>
      <c r="F431" s="52"/>
      <c r="G431" s="52">
        <f t="shared" si="21"/>
        <v>300</v>
      </c>
    </row>
    <row r="432" spans="1:7" ht="15">
      <c r="A432" s="83"/>
      <c r="B432" s="83"/>
      <c r="C432" s="83">
        <v>4300</v>
      </c>
      <c r="D432" s="76" t="s">
        <v>140</v>
      </c>
      <c r="E432" s="86">
        <v>6000</v>
      </c>
      <c r="F432" s="52">
        <v>-1197</v>
      </c>
      <c r="G432" s="52">
        <f t="shared" si="21"/>
        <v>4803</v>
      </c>
    </row>
    <row r="433" spans="1:7" ht="60" hidden="1">
      <c r="A433" s="83"/>
      <c r="B433" s="83">
        <v>85213</v>
      </c>
      <c r="C433" s="83"/>
      <c r="D433" s="76" t="s">
        <v>114</v>
      </c>
      <c r="E433" s="86">
        <f>E434</f>
        <v>7400</v>
      </c>
      <c r="F433" s="86">
        <f>F434</f>
        <v>0</v>
      </c>
      <c r="G433" s="86">
        <f>G434</f>
        <v>7400</v>
      </c>
    </row>
    <row r="434" spans="1:7" ht="15" hidden="1">
      <c r="A434" s="83"/>
      <c r="B434" s="83"/>
      <c r="C434" s="83">
        <v>4130</v>
      </c>
      <c r="D434" s="76" t="s">
        <v>195</v>
      </c>
      <c r="E434" s="86">
        <v>7400</v>
      </c>
      <c r="F434" s="52"/>
      <c r="G434" s="52">
        <f>E434+F434</f>
        <v>7400</v>
      </c>
    </row>
    <row r="435" spans="1:7" ht="30">
      <c r="A435" s="83"/>
      <c r="B435" s="83">
        <v>85214</v>
      </c>
      <c r="C435" s="83"/>
      <c r="D435" s="32" t="s">
        <v>237</v>
      </c>
      <c r="E435" s="86">
        <f>E436</f>
        <v>184100</v>
      </c>
      <c r="F435" s="86">
        <f>F436</f>
        <v>-9600</v>
      </c>
      <c r="G435" s="86">
        <f>G436</f>
        <v>174500</v>
      </c>
    </row>
    <row r="436" spans="1:7" ht="15">
      <c r="A436" s="83"/>
      <c r="B436" s="83"/>
      <c r="C436" s="83">
        <v>3110</v>
      </c>
      <c r="D436" s="76" t="s">
        <v>194</v>
      </c>
      <c r="E436" s="86">
        <v>184100</v>
      </c>
      <c r="F436" s="52">
        <v>-9600</v>
      </c>
      <c r="G436" s="52">
        <f>E436+F436</f>
        <v>174500</v>
      </c>
    </row>
    <row r="437" spans="1:7" ht="15">
      <c r="A437" s="83"/>
      <c r="B437" s="83">
        <v>85215</v>
      </c>
      <c r="C437" s="83"/>
      <c r="D437" s="76" t="s">
        <v>196</v>
      </c>
      <c r="E437" s="86">
        <f>SUM(E438:E439)</f>
        <v>108350</v>
      </c>
      <c r="F437" s="86">
        <f>SUM(F438:F439)</f>
        <v>0</v>
      </c>
      <c r="G437" s="86">
        <f>SUM(G438:G439)</f>
        <v>108350</v>
      </c>
    </row>
    <row r="438" spans="1:7" ht="15">
      <c r="A438" s="83"/>
      <c r="B438" s="83"/>
      <c r="C438" s="83">
        <v>3110</v>
      </c>
      <c r="D438" s="76" t="s">
        <v>194</v>
      </c>
      <c r="E438" s="86">
        <v>107570</v>
      </c>
      <c r="F438" s="52">
        <v>-300</v>
      </c>
      <c r="G438" s="52">
        <f>E438+F438</f>
        <v>107270</v>
      </c>
    </row>
    <row r="439" spans="1:7" ht="15">
      <c r="A439" s="83"/>
      <c r="B439" s="83"/>
      <c r="C439" s="83">
        <v>4300</v>
      </c>
      <c r="D439" s="76" t="s">
        <v>140</v>
      </c>
      <c r="E439" s="86">
        <v>780</v>
      </c>
      <c r="F439" s="52">
        <v>300</v>
      </c>
      <c r="G439" s="52">
        <f>E439+F439</f>
        <v>1080</v>
      </c>
    </row>
    <row r="440" spans="1:7" ht="15">
      <c r="A440" s="83"/>
      <c r="B440" s="83">
        <v>85219</v>
      </c>
      <c r="C440" s="83"/>
      <c r="D440" s="76" t="s">
        <v>115</v>
      </c>
      <c r="E440" s="86">
        <f>SUM(E441:E457)</f>
        <v>237045</v>
      </c>
      <c r="F440" s="86">
        <f>SUM(F441:F457)</f>
        <v>27446</v>
      </c>
      <c r="G440" s="86">
        <f>SUM(G441:G457)</f>
        <v>264491</v>
      </c>
    </row>
    <row r="441" spans="1:7" ht="30" hidden="1">
      <c r="A441" s="83"/>
      <c r="B441" s="83"/>
      <c r="C441" s="83">
        <v>3020</v>
      </c>
      <c r="D441" s="76" t="s">
        <v>159</v>
      </c>
      <c r="E441" s="86">
        <v>345</v>
      </c>
      <c r="F441" s="52"/>
      <c r="G441" s="52">
        <f aca="true" t="shared" si="22" ref="G441:G457">E441+F441</f>
        <v>345</v>
      </c>
    </row>
    <row r="442" spans="1:7" ht="15">
      <c r="A442" s="83"/>
      <c r="B442" s="83"/>
      <c r="C442" s="83">
        <v>4010</v>
      </c>
      <c r="D442" s="76" t="s">
        <v>151</v>
      </c>
      <c r="E442" s="86">
        <v>146743</v>
      </c>
      <c r="F442" s="52">
        <v>19295</v>
      </c>
      <c r="G442" s="52">
        <f t="shared" si="22"/>
        <v>166038</v>
      </c>
    </row>
    <row r="443" spans="1:7" ht="15" hidden="1">
      <c r="A443" s="83"/>
      <c r="B443" s="83"/>
      <c r="C443" s="83">
        <v>4040</v>
      </c>
      <c r="D443" s="76" t="s">
        <v>152</v>
      </c>
      <c r="E443" s="86">
        <v>11616</v>
      </c>
      <c r="F443" s="52"/>
      <c r="G443" s="52">
        <f t="shared" si="22"/>
        <v>11616</v>
      </c>
    </row>
    <row r="444" spans="1:7" ht="15">
      <c r="A444" s="83"/>
      <c r="B444" s="83"/>
      <c r="C444" s="83">
        <v>4110</v>
      </c>
      <c r="D444" s="76" t="s">
        <v>153</v>
      </c>
      <c r="E444" s="86">
        <v>28307</v>
      </c>
      <c r="F444" s="52">
        <v>4056</v>
      </c>
      <c r="G444" s="52">
        <f t="shared" si="22"/>
        <v>32363</v>
      </c>
    </row>
    <row r="445" spans="1:7" ht="15">
      <c r="A445" s="83"/>
      <c r="B445" s="83"/>
      <c r="C445" s="83">
        <v>4120</v>
      </c>
      <c r="D445" s="76" t="s">
        <v>154</v>
      </c>
      <c r="E445" s="86">
        <v>3812</v>
      </c>
      <c r="F445" s="52">
        <v>545</v>
      </c>
      <c r="G445" s="52">
        <f t="shared" si="22"/>
        <v>4357</v>
      </c>
    </row>
    <row r="446" spans="1:7" ht="15">
      <c r="A446" s="83"/>
      <c r="B446" s="83"/>
      <c r="C446" s="83">
        <v>4170</v>
      </c>
      <c r="D446" s="76" t="s">
        <v>160</v>
      </c>
      <c r="E446" s="86"/>
      <c r="F446" s="52">
        <v>3000</v>
      </c>
      <c r="G446" s="52">
        <f t="shared" si="22"/>
        <v>3000</v>
      </c>
    </row>
    <row r="447" spans="1:7" ht="15" hidden="1">
      <c r="A447" s="83"/>
      <c r="B447" s="83"/>
      <c r="C447" s="83">
        <v>4210</v>
      </c>
      <c r="D447" s="76" t="s">
        <v>138</v>
      </c>
      <c r="E447" s="86">
        <v>15089</v>
      </c>
      <c r="F447" s="52"/>
      <c r="G447" s="52">
        <f t="shared" si="22"/>
        <v>15089</v>
      </c>
    </row>
    <row r="448" spans="1:7" ht="15" hidden="1">
      <c r="A448" s="83"/>
      <c r="B448" s="83"/>
      <c r="C448" s="83">
        <v>4260</v>
      </c>
      <c r="D448" s="76" t="s">
        <v>161</v>
      </c>
      <c r="E448" s="86">
        <v>4213</v>
      </c>
      <c r="F448" s="52"/>
      <c r="G448" s="52">
        <f t="shared" si="22"/>
        <v>4213</v>
      </c>
    </row>
    <row r="449" spans="1:7" ht="15">
      <c r="A449" s="83"/>
      <c r="B449" s="83"/>
      <c r="C449" s="83">
        <v>4270</v>
      </c>
      <c r="D449" s="76" t="s">
        <v>192</v>
      </c>
      <c r="E449" s="86">
        <v>2400</v>
      </c>
      <c r="F449" s="52">
        <v>-53</v>
      </c>
      <c r="G449" s="52">
        <f t="shared" si="22"/>
        <v>2347</v>
      </c>
    </row>
    <row r="450" spans="1:7" ht="15" hidden="1">
      <c r="A450" s="83"/>
      <c r="B450" s="83"/>
      <c r="C450" s="83">
        <v>4280</v>
      </c>
      <c r="D450" s="76" t="s">
        <v>162</v>
      </c>
      <c r="E450" s="86">
        <v>513</v>
      </c>
      <c r="F450" s="52"/>
      <c r="G450" s="52">
        <f t="shared" si="22"/>
        <v>513</v>
      </c>
    </row>
    <row r="451" spans="1:7" ht="15" hidden="1">
      <c r="A451" s="83"/>
      <c r="B451" s="83"/>
      <c r="C451" s="83">
        <v>4300</v>
      </c>
      <c r="D451" s="76" t="s">
        <v>140</v>
      </c>
      <c r="E451" s="86">
        <v>11322</v>
      </c>
      <c r="F451" s="52"/>
      <c r="G451" s="52">
        <f t="shared" si="22"/>
        <v>11322</v>
      </c>
    </row>
    <row r="452" spans="1:7" ht="15" hidden="1">
      <c r="A452" s="83"/>
      <c r="B452" s="83"/>
      <c r="C452" s="83">
        <v>4350</v>
      </c>
      <c r="D452" s="76" t="s">
        <v>163</v>
      </c>
      <c r="E452" s="86">
        <v>1746</v>
      </c>
      <c r="F452" s="52"/>
      <c r="G452" s="52">
        <f t="shared" si="22"/>
        <v>1746</v>
      </c>
    </row>
    <row r="453" spans="1:7" ht="15" hidden="1">
      <c r="A453" s="83"/>
      <c r="B453" s="83"/>
      <c r="C453" s="83">
        <v>4410</v>
      </c>
      <c r="D453" s="76" t="s">
        <v>155</v>
      </c>
      <c r="E453" s="86">
        <v>1469</v>
      </c>
      <c r="F453" s="52"/>
      <c r="G453" s="52">
        <f t="shared" si="22"/>
        <v>1469</v>
      </c>
    </row>
    <row r="454" spans="1:7" ht="15" hidden="1">
      <c r="A454" s="83"/>
      <c r="B454" s="83"/>
      <c r="C454" s="83">
        <v>4430</v>
      </c>
      <c r="D454" s="76" t="s">
        <v>146</v>
      </c>
      <c r="E454" s="86">
        <v>428</v>
      </c>
      <c r="F454" s="52"/>
      <c r="G454" s="52">
        <f t="shared" si="22"/>
        <v>428</v>
      </c>
    </row>
    <row r="455" spans="1:7" ht="30">
      <c r="A455" s="83"/>
      <c r="B455" s="83"/>
      <c r="C455" s="83">
        <v>4440</v>
      </c>
      <c r="D455" s="76" t="s">
        <v>156</v>
      </c>
      <c r="E455" s="86">
        <v>4042</v>
      </c>
      <c r="F455" s="86">
        <v>550</v>
      </c>
      <c r="G455" s="86">
        <f t="shared" si="22"/>
        <v>4592</v>
      </c>
    </row>
    <row r="456" spans="1:7" ht="15">
      <c r="A456" s="83"/>
      <c r="B456" s="83"/>
      <c r="C456" s="74">
        <v>4580</v>
      </c>
      <c r="D456" s="76" t="s">
        <v>39</v>
      </c>
      <c r="E456" s="86"/>
      <c r="F456" s="86">
        <v>53</v>
      </c>
      <c r="G456" s="86">
        <f t="shared" si="22"/>
        <v>53</v>
      </c>
    </row>
    <row r="457" spans="1:7" ht="30" hidden="1">
      <c r="A457" s="83"/>
      <c r="B457" s="83"/>
      <c r="C457" s="83">
        <v>6060</v>
      </c>
      <c r="D457" s="76" t="s">
        <v>165</v>
      </c>
      <c r="E457" s="86">
        <v>5000</v>
      </c>
      <c r="F457" s="86"/>
      <c r="G457" s="86">
        <f t="shared" si="22"/>
        <v>5000</v>
      </c>
    </row>
    <row r="458" spans="1:7" ht="30" hidden="1">
      <c r="A458" s="83"/>
      <c r="B458" s="83">
        <v>85228</v>
      </c>
      <c r="C458" s="83"/>
      <c r="D458" s="76" t="s">
        <v>197</v>
      </c>
      <c r="E458" s="86">
        <f>SUM(E459:E460)</f>
        <v>17520</v>
      </c>
      <c r="F458" s="86">
        <f>SUM(F459:F460)</f>
        <v>0</v>
      </c>
      <c r="G458" s="86">
        <f>SUM(G459:G460)</f>
        <v>17520</v>
      </c>
    </row>
    <row r="459" spans="1:7" ht="15" hidden="1">
      <c r="A459" s="83"/>
      <c r="B459" s="83"/>
      <c r="C459" s="83">
        <v>4110</v>
      </c>
      <c r="D459" s="76" t="s">
        <v>153</v>
      </c>
      <c r="E459" s="86">
        <v>2450</v>
      </c>
      <c r="F459" s="52"/>
      <c r="G459" s="52">
        <f>E459+F459</f>
        <v>2450</v>
      </c>
    </row>
    <row r="460" spans="1:7" ht="15" hidden="1">
      <c r="A460" s="83"/>
      <c r="B460" s="83"/>
      <c r="C460" s="83">
        <v>4170</v>
      </c>
      <c r="D460" s="76" t="s">
        <v>160</v>
      </c>
      <c r="E460" s="86">
        <v>15070</v>
      </c>
      <c r="F460" s="52"/>
      <c r="G460" s="52">
        <f>E460+F460</f>
        <v>15070</v>
      </c>
    </row>
    <row r="461" spans="1:7" ht="15" hidden="1">
      <c r="A461" s="83"/>
      <c r="B461" s="83">
        <v>85295</v>
      </c>
      <c r="C461" s="83"/>
      <c r="D461" s="76" t="s">
        <v>16</v>
      </c>
      <c r="E461" s="86">
        <f>SUM(E462:E463)</f>
        <v>38580</v>
      </c>
      <c r="F461" s="86">
        <f>SUM(F462:F463)</f>
        <v>0</v>
      </c>
      <c r="G461" s="86">
        <f>SUM(G462:G463)</f>
        <v>38580</v>
      </c>
    </row>
    <row r="462" spans="1:7" ht="15" hidden="1">
      <c r="A462" s="83"/>
      <c r="B462" s="83"/>
      <c r="C462" s="83">
        <v>3110</v>
      </c>
      <c r="D462" s="76" t="s">
        <v>198</v>
      </c>
      <c r="E462" s="86">
        <v>32896</v>
      </c>
      <c r="F462" s="52"/>
      <c r="G462" s="52">
        <f>E462+F462</f>
        <v>32896</v>
      </c>
    </row>
    <row r="463" spans="1:7" ht="15" hidden="1">
      <c r="A463" s="83"/>
      <c r="B463" s="83"/>
      <c r="C463" s="83">
        <v>4300</v>
      </c>
      <c r="D463" s="76" t="s">
        <v>140</v>
      </c>
      <c r="E463" s="86">
        <v>5684</v>
      </c>
      <c r="F463" s="52"/>
      <c r="G463" s="52">
        <f>E463+F463</f>
        <v>5684</v>
      </c>
    </row>
    <row r="464" spans="1:7" ht="14.25">
      <c r="A464" s="81">
        <v>854</v>
      </c>
      <c r="B464" s="81"/>
      <c r="C464" s="81"/>
      <c r="D464" s="77" t="s">
        <v>117</v>
      </c>
      <c r="E464" s="90">
        <f>E465+E477+E479+E481</f>
        <v>328892</v>
      </c>
      <c r="F464" s="90">
        <f>F465+F477+F479+F481</f>
        <v>57005</v>
      </c>
      <c r="G464" s="90">
        <f>G465+G477+G479+G481</f>
        <v>385897</v>
      </c>
    </row>
    <row r="465" spans="1:7" ht="15" hidden="1">
      <c r="A465" s="83"/>
      <c r="B465" s="83">
        <v>85401</v>
      </c>
      <c r="C465" s="83"/>
      <c r="D465" s="76" t="s">
        <v>199</v>
      </c>
      <c r="E465" s="86">
        <f>SUM(E466:E476)</f>
        <v>222222</v>
      </c>
      <c r="F465" s="52"/>
      <c r="G465" s="52">
        <f aca="true" t="shared" si="23" ref="G465:G478">E465+F465</f>
        <v>222222</v>
      </c>
    </row>
    <row r="466" spans="1:7" ht="30" hidden="1">
      <c r="A466" s="83"/>
      <c r="B466" s="83"/>
      <c r="C466" s="83">
        <v>3020</v>
      </c>
      <c r="D466" s="76" t="s">
        <v>159</v>
      </c>
      <c r="E466" s="86">
        <v>5556</v>
      </c>
      <c r="F466" s="52"/>
      <c r="G466" s="52">
        <f t="shared" si="23"/>
        <v>5556</v>
      </c>
    </row>
    <row r="467" spans="1:7" ht="15" hidden="1">
      <c r="A467" s="83"/>
      <c r="B467" s="83"/>
      <c r="C467" s="83">
        <v>4010</v>
      </c>
      <c r="D467" s="76" t="s">
        <v>151</v>
      </c>
      <c r="E467" s="86">
        <v>152974</v>
      </c>
      <c r="F467" s="52"/>
      <c r="G467" s="52">
        <f t="shared" si="23"/>
        <v>152974</v>
      </c>
    </row>
    <row r="468" spans="1:7" ht="15" hidden="1">
      <c r="A468" s="83"/>
      <c r="B468" s="83"/>
      <c r="C468" s="83">
        <v>4040</v>
      </c>
      <c r="D468" s="76" t="s">
        <v>152</v>
      </c>
      <c r="E468" s="86">
        <v>11959</v>
      </c>
      <c r="F468" s="52"/>
      <c r="G468" s="52">
        <f t="shared" si="23"/>
        <v>11959</v>
      </c>
    </row>
    <row r="469" spans="1:7" ht="15" hidden="1">
      <c r="A469" s="83"/>
      <c r="B469" s="83"/>
      <c r="C469" s="83">
        <v>4110</v>
      </c>
      <c r="D469" s="76" t="s">
        <v>153</v>
      </c>
      <c r="E469" s="86">
        <v>30667</v>
      </c>
      <c r="F469" s="52"/>
      <c r="G469" s="52">
        <f t="shared" si="23"/>
        <v>30667</v>
      </c>
    </row>
    <row r="470" spans="1:7" ht="15" hidden="1">
      <c r="A470" s="83"/>
      <c r="B470" s="83"/>
      <c r="C470" s="83">
        <v>4120</v>
      </c>
      <c r="D470" s="76" t="s">
        <v>154</v>
      </c>
      <c r="E470" s="86">
        <v>4175</v>
      </c>
      <c r="F470" s="52"/>
      <c r="G470" s="52">
        <f t="shared" si="23"/>
        <v>4175</v>
      </c>
    </row>
    <row r="471" spans="1:7" ht="30" hidden="1">
      <c r="A471" s="83"/>
      <c r="B471" s="83"/>
      <c r="C471" s="83">
        <v>4140</v>
      </c>
      <c r="D471" s="76" t="s">
        <v>181</v>
      </c>
      <c r="E471" s="86">
        <v>852</v>
      </c>
      <c r="F471" s="52"/>
      <c r="G471" s="52">
        <f t="shared" si="23"/>
        <v>852</v>
      </c>
    </row>
    <row r="472" spans="1:7" ht="15" hidden="1">
      <c r="A472" s="83"/>
      <c r="B472" s="83"/>
      <c r="C472" s="83">
        <v>4210</v>
      </c>
      <c r="D472" s="76" t="s">
        <v>138</v>
      </c>
      <c r="E472" s="86">
        <v>4420</v>
      </c>
      <c r="F472" s="52"/>
      <c r="G472" s="52">
        <f t="shared" si="23"/>
        <v>4420</v>
      </c>
    </row>
    <row r="473" spans="1:7" ht="15" hidden="1">
      <c r="A473" s="83"/>
      <c r="B473" s="83"/>
      <c r="C473" s="83">
        <v>4260</v>
      </c>
      <c r="D473" s="76" t="s">
        <v>161</v>
      </c>
      <c r="E473" s="86">
        <v>1451</v>
      </c>
      <c r="F473" s="52"/>
      <c r="G473" s="52">
        <f t="shared" si="23"/>
        <v>1451</v>
      </c>
    </row>
    <row r="474" spans="1:7" ht="15" hidden="1">
      <c r="A474" s="83"/>
      <c r="B474" s="83"/>
      <c r="C474" s="83">
        <v>4300</v>
      </c>
      <c r="D474" s="76" t="s">
        <v>140</v>
      </c>
      <c r="E474" s="86">
        <v>1280</v>
      </c>
      <c r="F474" s="52"/>
      <c r="G474" s="52">
        <f t="shared" si="23"/>
        <v>1280</v>
      </c>
    </row>
    <row r="475" spans="1:7" ht="15" hidden="1">
      <c r="A475" s="83"/>
      <c r="B475" s="83"/>
      <c r="C475" s="83">
        <v>4410</v>
      </c>
      <c r="D475" s="76" t="s">
        <v>155</v>
      </c>
      <c r="E475" s="86">
        <v>1916</v>
      </c>
      <c r="F475" s="52"/>
      <c r="G475" s="52">
        <f t="shared" si="23"/>
        <v>1916</v>
      </c>
    </row>
    <row r="476" spans="1:7" ht="30" hidden="1">
      <c r="A476" s="83"/>
      <c r="B476" s="83"/>
      <c r="C476" s="83">
        <v>4440</v>
      </c>
      <c r="D476" s="76" t="s">
        <v>156</v>
      </c>
      <c r="E476" s="86">
        <v>6972</v>
      </c>
      <c r="F476" s="52"/>
      <c r="G476" s="52">
        <f t="shared" si="23"/>
        <v>6972</v>
      </c>
    </row>
    <row r="477" spans="1:7" ht="15">
      <c r="A477" s="83"/>
      <c r="B477" s="83">
        <v>85415</v>
      </c>
      <c r="C477" s="83"/>
      <c r="D477" s="76" t="s">
        <v>118</v>
      </c>
      <c r="E477" s="86">
        <f>E478</f>
        <v>0</v>
      </c>
      <c r="F477" s="52">
        <f>F478</f>
        <v>5005</v>
      </c>
      <c r="G477" s="52">
        <f t="shared" si="23"/>
        <v>5005</v>
      </c>
    </row>
    <row r="478" spans="1:7" ht="15">
      <c r="A478" s="83"/>
      <c r="B478" s="83"/>
      <c r="C478" s="83">
        <v>3240</v>
      </c>
      <c r="D478" s="76" t="s">
        <v>179</v>
      </c>
      <c r="E478" s="86"/>
      <c r="F478" s="52">
        <v>5005</v>
      </c>
      <c r="G478" s="52">
        <f t="shared" si="23"/>
        <v>5005</v>
      </c>
    </row>
    <row r="479" spans="1:7" ht="15" hidden="1">
      <c r="A479" s="83"/>
      <c r="B479" s="83">
        <v>85446</v>
      </c>
      <c r="C479" s="83"/>
      <c r="D479" s="76" t="s">
        <v>188</v>
      </c>
      <c r="E479" s="86">
        <f>E480</f>
        <v>670</v>
      </c>
      <c r="F479" s="86">
        <f>F480</f>
        <v>0</v>
      </c>
      <c r="G479" s="86">
        <f>G480</f>
        <v>670</v>
      </c>
    </row>
    <row r="480" spans="1:7" ht="15" hidden="1">
      <c r="A480" s="83"/>
      <c r="B480" s="83"/>
      <c r="C480" s="83">
        <v>4300</v>
      </c>
      <c r="D480" s="76" t="s">
        <v>140</v>
      </c>
      <c r="E480" s="86">
        <v>670</v>
      </c>
      <c r="F480" s="52"/>
      <c r="G480" s="52">
        <f>E480+F480</f>
        <v>670</v>
      </c>
    </row>
    <row r="481" spans="1:7" ht="15">
      <c r="A481" s="83"/>
      <c r="B481" s="83">
        <v>85495</v>
      </c>
      <c r="C481" s="83"/>
      <c r="D481" s="76" t="s">
        <v>16</v>
      </c>
      <c r="E481" s="86">
        <f>SUM(E482:E485)</f>
        <v>106000</v>
      </c>
      <c r="F481" s="86">
        <f>SUM(F482:F485)</f>
        <v>52000</v>
      </c>
      <c r="G481" s="86">
        <f>SUM(G482:G485)</f>
        <v>158000</v>
      </c>
    </row>
    <row r="482" spans="1:7" ht="15" hidden="1">
      <c r="A482" s="83"/>
      <c r="B482" s="83"/>
      <c r="C482" s="83">
        <v>4170</v>
      </c>
      <c r="D482" s="76" t="s">
        <v>160</v>
      </c>
      <c r="E482" s="86">
        <v>0</v>
      </c>
      <c r="F482" s="52"/>
      <c r="G482" s="52">
        <f>E482+F482</f>
        <v>0</v>
      </c>
    </row>
    <row r="483" spans="1:7" ht="15" hidden="1">
      <c r="A483" s="83"/>
      <c r="B483" s="83"/>
      <c r="C483" s="83">
        <v>4210</v>
      </c>
      <c r="D483" s="76" t="s">
        <v>138</v>
      </c>
      <c r="E483" s="86">
        <v>0</v>
      </c>
      <c r="F483" s="52"/>
      <c r="G483" s="52">
        <f>E483+F483</f>
        <v>0</v>
      </c>
    </row>
    <row r="484" spans="1:7" ht="15" hidden="1">
      <c r="A484" s="83"/>
      <c r="B484" s="83"/>
      <c r="C484" s="83">
        <v>4300</v>
      </c>
      <c r="D484" s="76" t="s">
        <v>140</v>
      </c>
      <c r="E484" s="86">
        <v>0</v>
      </c>
      <c r="F484" s="52"/>
      <c r="G484" s="52">
        <f>E484+F484</f>
        <v>0</v>
      </c>
    </row>
    <row r="485" spans="1:7" ht="15">
      <c r="A485" s="83"/>
      <c r="B485" s="83"/>
      <c r="C485" s="83">
        <v>4220</v>
      </c>
      <c r="D485" s="76" t="s">
        <v>185</v>
      </c>
      <c r="E485" s="86">
        <v>106000</v>
      </c>
      <c r="F485" s="52">
        <v>52000</v>
      </c>
      <c r="G485" s="52">
        <f>E485+F485</f>
        <v>158000</v>
      </c>
    </row>
    <row r="486" spans="1:7" ht="28.5">
      <c r="A486" s="81">
        <v>900</v>
      </c>
      <c r="B486" s="81"/>
      <c r="C486" s="81"/>
      <c r="D486" s="77" t="s">
        <v>119</v>
      </c>
      <c r="E486" s="90">
        <f>E487+E490+E493+E496+E498+E502+E505</f>
        <v>1125108</v>
      </c>
      <c r="F486" s="90">
        <f>F487+F490+F493+F496+F498+F502+F505</f>
        <v>53440</v>
      </c>
      <c r="G486" s="90">
        <f>G487+G490+G493+G496+G498+G502+G505</f>
        <v>1178548</v>
      </c>
    </row>
    <row r="487" spans="1:7" ht="15" hidden="1">
      <c r="A487" s="83"/>
      <c r="B487" s="83">
        <v>90001</v>
      </c>
      <c r="C487" s="83"/>
      <c r="D487" s="76" t="s">
        <v>200</v>
      </c>
      <c r="E487" s="86">
        <f>SUM(E488:E489)</f>
        <v>10120</v>
      </c>
      <c r="F487" s="86">
        <f>SUM(F488:F489)</f>
        <v>0</v>
      </c>
      <c r="G487" s="86">
        <f>SUM(G488:G489)</f>
        <v>10120</v>
      </c>
    </row>
    <row r="488" spans="1:7" ht="15" hidden="1">
      <c r="A488" s="83"/>
      <c r="B488" s="83"/>
      <c r="C488" s="83">
        <v>4300</v>
      </c>
      <c r="D488" s="76" t="s">
        <v>140</v>
      </c>
      <c r="E488" s="86">
        <v>5060</v>
      </c>
      <c r="F488" s="52"/>
      <c r="G488" s="52">
        <f>E488+F488</f>
        <v>5060</v>
      </c>
    </row>
    <row r="489" spans="1:7" ht="15" hidden="1">
      <c r="A489" s="83"/>
      <c r="B489" s="83"/>
      <c r="C489" s="83">
        <v>4430</v>
      </c>
      <c r="D489" s="76" t="s">
        <v>146</v>
      </c>
      <c r="E489" s="86">
        <v>5060</v>
      </c>
      <c r="F489" s="52"/>
      <c r="G489" s="52">
        <f>E489+F489</f>
        <v>5060</v>
      </c>
    </row>
    <row r="490" spans="1:7" ht="15" hidden="1">
      <c r="A490" s="83"/>
      <c r="B490" s="83">
        <v>90003</v>
      </c>
      <c r="C490" s="83"/>
      <c r="D490" s="76" t="s">
        <v>201</v>
      </c>
      <c r="E490" s="86">
        <f>SUM(E491:E492)</f>
        <v>17150</v>
      </c>
      <c r="F490" s="86">
        <f>SUM(F491:F492)</f>
        <v>0</v>
      </c>
      <c r="G490" s="86">
        <f>SUM(G491:G492)</f>
        <v>17150</v>
      </c>
    </row>
    <row r="491" spans="1:7" ht="15" hidden="1">
      <c r="A491" s="83"/>
      <c r="B491" s="83"/>
      <c r="C491" s="83">
        <v>4210</v>
      </c>
      <c r="D491" s="76" t="s">
        <v>138</v>
      </c>
      <c r="E491" s="86">
        <v>3150</v>
      </c>
      <c r="F491" s="52"/>
      <c r="G491" s="52">
        <f>E491+F491</f>
        <v>3150</v>
      </c>
    </row>
    <row r="492" spans="1:7" ht="15" hidden="1">
      <c r="A492" s="83"/>
      <c r="B492" s="83"/>
      <c r="C492" s="83">
        <v>4300</v>
      </c>
      <c r="D492" s="76" t="s">
        <v>140</v>
      </c>
      <c r="E492" s="86">
        <v>14000</v>
      </c>
      <c r="F492" s="52"/>
      <c r="G492" s="52">
        <f>E492+F492</f>
        <v>14000</v>
      </c>
    </row>
    <row r="493" spans="1:7" ht="15" hidden="1">
      <c r="A493" s="83"/>
      <c r="B493" s="83">
        <v>90004</v>
      </c>
      <c r="C493" s="83"/>
      <c r="D493" s="76" t="s">
        <v>202</v>
      </c>
      <c r="E493" s="86">
        <f>SUM(E494:E495)</f>
        <v>13850</v>
      </c>
      <c r="F493" s="86">
        <f>SUM(F494:F495)</f>
        <v>0</v>
      </c>
      <c r="G493" s="86">
        <f>SUM(G494:G495)</f>
        <v>13850</v>
      </c>
    </row>
    <row r="494" spans="1:7" ht="15" hidden="1">
      <c r="A494" s="83"/>
      <c r="B494" s="83"/>
      <c r="C494" s="83">
        <v>4210</v>
      </c>
      <c r="D494" s="76" t="s">
        <v>138</v>
      </c>
      <c r="E494" s="86">
        <v>4150</v>
      </c>
      <c r="F494" s="52"/>
      <c r="G494" s="52">
        <f>E494+F494</f>
        <v>4150</v>
      </c>
    </row>
    <row r="495" spans="1:7" ht="15" hidden="1">
      <c r="A495" s="83"/>
      <c r="B495" s="83"/>
      <c r="C495" s="83">
        <v>4300</v>
      </c>
      <c r="D495" s="76" t="s">
        <v>140</v>
      </c>
      <c r="E495" s="86">
        <v>9700</v>
      </c>
      <c r="F495" s="52"/>
      <c r="G495" s="52">
        <f>E495+F495</f>
        <v>9700</v>
      </c>
    </row>
    <row r="496" spans="1:7" ht="15" hidden="1">
      <c r="A496" s="83"/>
      <c r="B496" s="83">
        <v>90013</v>
      </c>
      <c r="C496" s="83"/>
      <c r="D496" s="76" t="s">
        <v>203</v>
      </c>
      <c r="E496" s="86">
        <f>E497</f>
        <v>0</v>
      </c>
      <c r="F496" s="52"/>
      <c r="G496" s="52">
        <f>E496+F496</f>
        <v>0</v>
      </c>
    </row>
    <row r="497" spans="1:7" ht="75" hidden="1">
      <c r="A497" s="83"/>
      <c r="B497" s="83"/>
      <c r="C497" s="83">
        <v>6300</v>
      </c>
      <c r="D497" s="76" t="s">
        <v>204</v>
      </c>
      <c r="E497" s="86">
        <v>0</v>
      </c>
      <c r="F497" s="52"/>
      <c r="G497" s="52">
        <f>E497+F497</f>
        <v>0</v>
      </c>
    </row>
    <row r="498" spans="1:7" ht="15" hidden="1">
      <c r="A498" s="83"/>
      <c r="B498" s="83">
        <v>90015</v>
      </c>
      <c r="C498" s="83"/>
      <c r="D498" s="76" t="s">
        <v>205</v>
      </c>
      <c r="E498" s="86">
        <f>SUM(E499:E501)</f>
        <v>274800</v>
      </c>
      <c r="F498" s="86">
        <f>SUM(F499:F501)</f>
        <v>0</v>
      </c>
      <c r="G498" s="86">
        <f>SUM(G499:G501)</f>
        <v>274800</v>
      </c>
    </row>
    <row r="499" spans="1:7" ht="15" hidden="1">
      <c r="A499" s="83"/>
      <c r="B499" s="83"/>
      <c r="C499" s="83">
        <v>4260</v>
      </c>
      <c r="D499" s="76" t="s">
        <v>161</v>
      </c>
      <c r="E499" s="86">
        <v>111900</v>
      </c>
      <c r="F499" s="52"/>
      <c r="G499" s="52">
        <f>E499+F499</f>
        <v>111900</v>
      </c>
    </row>
    <row r="500" spans="1:7" ht="15" hidden="1">
      <c r="A500" s="83"/>
      <c r="B500" s="83"/>
      <c r="C500" s="83">
        <v>4270</v>
      </c>
      <c r="D500" s="76" t="s">
        <v>139</v>
      </c>
      <c r="E500" s="86">
        <v>162900</v>
      </c>
      <c r="F500" s="52"/>
      <c r="G500" s="52">
        <f>E500+F500</f>
        <v>162900</v>
      </c>
    </row>
    <row r="501" spans="1:7" ht="30" hidden="1">
      <c r="A501" s="83"/>
      <c r="B501" s="83"/>
      <c r="C501" s="83">
        <v>6050</v>
      </c>
      <c r="D501" s="76" t="s">
        <v>130</v>
      </c>
      <c r="E501" s="86"/>
      <c r="F501" s="52"/>
      <c r="G501" s="52">
        <f>E501+F501</f>
        <v>0</v>
      </c>
    </row>
    <row r="502" spans="1:7" ht="15">
      <c r="A502" s="83"/>
      <c r="B502" s="83">
        <v>90017</v>
      </c>
      <c r="C502" s="83"/>
      <c r="D502" s="76" t="s">
        <v>206</v>
      </c>
      <c r="E502" s="86">
        <f>SUM(E503:E504)</f>
        <v>678788</v>
      </c>
      <c r="F502" s="86">
        <f>SUM(F503:F504)</f>
        <v>50565</v>
      </c>
      <c r="G502" s="86">
        <f>SUM(G503:G504)</f>
        <v>729353</v>
      </c>
    </row>
    <row r="503" spans="1:7" ht="18" customHeight="1">
      <c r="A503" s="83"/>
      <c r="B503" s="83"/>
      <c r="C503" s="83">
        <v>2650</v>
      </c>
      <c r="D503" s="76" t="s">
        <v>207</v>
      </c>
      <c r="E503" s="86">
        <v>578788</v>
      </c>
      <c r="F503" s="86">
        <v>50565</v>
      </c>
      <c r="G503" s="86">
        <f>E503+F503</f>
        <v>629353</v>
      </c>
    </row>
    <row r="504" spans="1:7" ht="60" hidden="1">
      <c r="A504" s="83"/>
      <c r="B504" s="83"/>
      <c r="C504" s="83">
        <v>6210</v>
      </c>
      <c r="D504" s="76" t="s">
        <v>208</v>
      </c>
      <c r="E504" s="86">
        <v>100000</v>
      </c>
      <c r="F504" s="52"/>
      <c r="G504" s="52">
        <f>E504+F504</f>
        <v>100000</v>
      </c>
    </row>
    <row r="505" spans="1:7" ht="15">
      <c r="A505" s="83"/>
      <c r="B505" s="83">
        <v>90095</v>
      </c>
      <c r="C505" s="83"/>
      <c r="D505" s="76" t="s">
        <v>16</v>
      </c>
      <c r="E505" s="86">
        <f>SUM(E509:E512)</f>
        <v>130400</v>
      </c>
      <c r="F505" s="86">
        <f>SUM(F506:F513)</f>
        <v>2875</v>
      </c>
      <c r="G505" s="86">
        <f>SUM(G506:G513)</f>
        <v>133275</v>
      </c>
    </row>
    <row r="506" spans="1:7" ht="15">
      <c r="A506" s="83"/>
      <c r="B506" s="83"/>
      <c r="C506" s="83">
        <v>4110</v>
      </c>
      <c r="D506" s="76" t="s">
        <v>153</v>
      </c>
      <c r="E506" s="86"/>
      <c r="F506" s="86">
        <v>415</v>
      </c>
      <c r="G506" s="52">
        <f aca="true" t="shared" si="24" ref="G506:G513">E506+F506</f>
        <v>415</v>
      </c>
    </row>
    <row r="507" spans="1:7" ht="15">
      <c r="A507" s="83"/>
      <c r="B507" s="83"/>
      <c r="C507" s="83">
        <v>4120</v>
      </c>
      <c r="D507" s="76" t="s">
        <v>154</v>
      </c>
      <c r="E507" s="86"/>
      <c r="F507" s="86">
        <v>60</v>
      </c>
      <c r="G507" s="52">
        <f t="shared" si="24"/>
        <v>60</v>
      </c>
    </row>
    <row r="508" spans="1:7" ht="15">
      <c r="A508" s="83"/>
      <c r="B508" s="83"/>
      <c r="C508" s="83">
        <v>4170</v>
      </c>
      <c r="D508" s="76" t="s">
        <v>160</v>
      </c>
      <c r="E508" s="86"/>
      <c r="F508" s="86">
        <v>2400</v>
      </c>
      <c r="G508" s="52">
        <f t="shared" si="24"/>
        <v>2400</v>
      </c>
    </row>
    <row r="509" spans="1:7" ht="15" hidden="1">
      <c r="A509" s="83"/>
      <c r="B509" s="83"/>
      <c r="C509" s="83">
        <v>4210</v>
      </c>
      <c r="D509" s="76" t="s">
        <v>138</v>
      </c>
      <c r="E509" s="86">
        <v>24500</v>
      </c>
      <c r="F509" s="52"/>
      <c r="G509" s="52">
        <f t="shared" si="24"/>
        <v>24500</v>
      </c>
    </row>
    <row r="510" spans="1:7" ht="15" hidden="1">
      <c r="A510" s="83"/>
      <c r="B510" s="83"/>
      <c r="C510" s="83">
        <v>4260</v>
      </c>
      <c r="D510" s="76" t="s">
        <v>161</v>
      </c>
      <c r="E510" s="86">
        <v>28000</v>
      </c>
      <c r="F510" s="52"/>
      <c r="G510" s="52">
        <f t="shared" si="24"/>
        <v>28000</v>
      </c>
    </row>
    <row r="511" spans="1:7" ht="15" hidden="1">
      <c r="A511" s="83"/>
      <c r="B511" s="83"/>
      <c r="C511" s="83">
        <v>4270</v>
      </c>
      <c r="D511" s="76" t="s">
        <v>139</v>
      </c>
      <c r="E511" s="86">
        <v>27400</v>
      </c>
      <c r="F511" s="52"/>
      <c r="G511" s="52">
        <f t="shared" si="24"/>
        <v>27400</v>
      </c>
    </row>
    <row r="512" spans="1:7" ht="15">
      <c r="A512" s="83"/>
      <c r="B512" s="83"/>
      <c r="C512" s="83">
        <v>4300</v>
      </c>
      <c r="D512" s="76" t="s">
        <v>140</v>
      </c>
      <c r="E512" s="86">
        <v>50500</v>
      </c>
      <c r="F512" s="52">
        <v>-300</v>
      </c>
      <c r="G512" s="52">
        <f t="shared" si="24"/>
        <v>50200</v>
      </c>
    </row>
    <row r="513" spans="1:7" ht="15">
      <c r="A513" s="83"/>
      <c r="B513" s="83"/>
      <c r="C513" s="83">
        <v>4430</v>
      </c>
      <c r="D513" s="76" t="s">
        <v>146</v>
      </c>
      <c r="E513" s="86"/>
      <c r="F513" s="52">
        <v>300</v>
      </c>
      <c r="G513" s="52">
        <f t="shared" si="24"/>
        <v>300</v>
      </c>
    </row>
    <row r="514" spans="1:7" ht="28.5" hidden="1">
      <c r="A514" s="81">
        <v>921</v>
      </c>
      <c r="B514" s="81"/>
      <c r="C514" s="81"/>
      <c r="D514" s="77" t="s">
        <v>209</v>
      </c>
      <c r="E514" s="90">
        <f>E515+E517+E519+E522</f>
        <v>468192</v>
      </c>
      <c r="F514" s="90">
        <f>F515+F517+F519+F522</f>
        <v>0</v>
      </c>
      <c r="G514" s="90">
        <f>G515+G517+G519+G522</f>
        <v>468192</v>
      </c>
    </row>
    <row r="515" spans="1:7" ht="15" hidden="1">
      <c r="A515" s="83"/>
      <c r="B515" s="83">
        <v>92114</v>
      </c>
      <c r="C515" s="83"/>
      <c r="D515" s="76" t="s">
        <v>210</v>
      </c>
      <c r="E515" s="86">
        <f>E516</f>
        <v>360192</v>
      </c>
      <c r="F515" s="86">
        <f>F516</f>
        <v>0</v>
      </c>
      <c r="G515" s="86">
        <f>G516</f>
        <v>360192</v>
      </c>
    </row>
    <row r="516" spans="1:7" ht="30" hidden="1">
      <c r="A516" s="83"/>
      <c r="B516" s="83"/>
      <c r="C516" s="83">
        <v>2480</v>
      </c>
      <c r="D516" s="76" t="s">
        <v>211</v>
      </c>
      <c r="E516" s="86">
        <v>360192</v>
      </c>
      <c r="F516" s="52"/>
      <c r="G516" s="52">
        <f>E516+F516</f>
        <v>360192</v>
      </c>
    </row>
    <row r="517" spans="1:7" ht="15" hidden="1">
      <c r="A517" s="83"/>
      <c r="B517" s="83">
        <v>92116</v>
      </c>
      <c r="C517" s="83"/>
      <c r="D517" s="76" t="s">
        <v>212</v>
      </c>
      <c r="E517" s="86">
        <f>E518</f>
        <v>108000</v>
      </c>
      <c r="F517" s="86">
        <f>F518</f>
        <v>0</v>
      </c>
      <c r="G517" s="86">
        <f>G518</f>
        <v>108000</v>
      </c>
    </row>
    <row r="518" spans="1:7" ht="30" hidden="1">
      <c r="A518" s="83"/>
      <c r="B518" s="83"/>
      <c r="C518" s="83">
        <v>2480</v>
      </c>
      <c r="D518" s="76" t="s">
        <v>211</v>
      </c>
      <c r="E518" s="86">
        <v>108000</v>
      </c>
      <c r="F518" s="52"/>
      <c r="G518" s="52">
        <f aca="true" t="shared" si="25" ref="G518:G525">E518+F518</f>
        <v>108000</v>
      </c>
    </row>
    <row r="519" spans="1:7" ht="15" hidden="1">
      <c r="A519" s="83"/>
      <c r="B519" s="83">
        <v>92120</v>
      </c>
      <c r="C519" s="83"/>
      <c r="D519" s="76" t="s">
        <v>213</v>
      </c>
      <c r="E519" s="86">
        <f>SUM(E520:E521)</f>
        <v>0</v>
      </c>
      <c r="F519" s="52"/>
      <c r="G519" s="52">
        <f t="shared" si="25"/>
        <v>0</v>
      </c>
    </row>
    <row r="520" spans="1:7" ht="45" hidden="1">
      <c r="A520" s="83"/>
      <c r="B520" s="83"/>
      <c r="C520" s="83">
        <v>2580</v>
      </c>
      <c r="D520" s="76" t="s">
        <v>214</v>
      </c>
      <c r="E520" s="86">
        <v>0</v>
      </c>
      <c r="F520" s="52"/>
      <c r="G520" s="52">
        <f t="shared" si="25"/>
        <v>0</v>
      </c>
    </row>
    <row r="521" spans="1:7" ht="15" hidden="1">
      <c r="A521" s="83"/>
      <c r="B521" s="83"/>
      <c r="C521" s="83">
        <v>4300</v>
      </c>
      <c r="D521" s="76" t="s">
        <v>140</v>
      </c>
      <c r="E521" s="86">
        <v>0</v>
      </c>
      <c r="F521" s="52"/>
      <c r="G521" s="52">
        <f t="shared" si="25"/>
        <v>0</v>
      </c>
    </row>
    <row r="522" spans="1:7" ht="15" hidden="1">
      <c r="A522" s="83"/>
      <c r="B522" s="83">
        <v>92195</v>
      </c>
      <c r="C522" s="83"/>
      <c r="D522" s="76" t="s">
        <v>16</v>
      </c>
      <c r="E522" s="86">
        <f>SUM(E523:E525)</f>
        <v>0</v>
      </c>
      <c r="F522" s="52"/>
      <c r="G522" s="52">
        <f t="shared" si="25"/>
        <v>0</v>
      </c>
    </row>
    <row r="523" spans="1:7" ht="15" hidden="1">
      <c r="A523" s="83"/>
      <c r="B523" s="83"/>
      <c r="C523" s="83">
        <v>4170</v>
      </c>
      <c r="D523" s="76" t="s">
        <v>160</v>
      </c>
      <c r="E523" s="86">
        <v>0</v>
      </c>
      <c r="F523" s="52"/>
      <c r="G523" s="52">
        <f t="shared" si="25"/>
        <v>0</v>
      </c>
    </row>
    <row r="524" spans="1:7" ht="15" hidden="1">
      <c r="A524" s="83"/>
      <c r="B524" s="83"/>
      <c r="C524" s="83">
        <v>4210</v>
      </c>
      <c r="D524" s="76" t="s">
        <v>138</v>
      </c>
      <c r="E524" s="86">
        <v>0</v>
      </c>
      <c r="F524" s="52"/>
      <c r="G524" s="52">
        <f t="shared" si="25"/>
        <v>0</v>
      </c>
    </row>
    <row r="525" spans="1:7" ht="15" hidden="1">
      <c r="A525" s="83"/>
      <c r="B525" s="83"/>
      <c r="C525" s="83">
        <v>4300</v>
      </c>
      <c r="D525" s="76" t="s">
        <v>140</v>
      </c>
      <c r="E525" s="86">
        <v>0</v>
      </c>
      <c r="F525" s="52"/>
      <c r="G525" s="52">
        <f t="shared" si="25"/>
        <v>0</v>
      </c>
    </row>
    <row r="526" spans="1:7" ht="14.25">
      <c r="A526" s="81">
        <v>926</v>
      </c>
      <c r="B526" s="81"/>
      <c r="C526" s="81"/>
      <c r="D526" s="77" t="s">
        <v>125</v>
      </c>
      <c r="E526" s="90">
        <f>E527+E531</f>
        <v>1849760</v>
      </c>
      <c r="F526" s="90">
        <f>F527+F531</f>
        <v>802000</v>
      </c>
      <c r="G526" s="90">
        <f>G527+G531</f>
        <v>2651760</v>
      </c>
    </row>
    <row r="527" spans="1:7" ht="15">
      <c r="A527" s="83"/>
      <c r="B527" s="83">
        <v>92601</v>
      </c>
      <c r="C527" s="83"/>
      <c r="D527" s="76" t="s">
        <v>126</v>
      </c>
      <c r="E527" s="86">
        <f>SUM(E528:E530)</f>
        <v>1750000</v>
      </c>
      <c r="F527" s="86">
        <f>SUM(F528:F530)</f>
        <v>802000</v>
      </c>
      <c r="G527" s="86">
        <f>SUM(G528:G530)</f>
        <v>2552000</v>
      </c>
    </row>
    <row r="528" spans="1:7" ht="30">
      <c r="A528" s="83"/>
      <c r="B528" s="83"/>
      <c r="C528" s="83">
        <v>6050</v>
      </c>
      <c r="D528" s="76" t="s">
        <v>130</v>
      </c>
      <c r="E528" s="86">
        <v>1500000</v>
      </c>
      <c r="F528" s="86">
        <v>802000</v>
      </c>
      <c r="G528" s="86">
        <f>E528+F528</f>
        <v>2302000</v>
      </c>
    </row>
    <row r="529" spans="1:7" ht="90" hidden="1">
      <c r="A529" s="83"/>
      <c r="B529" s="83"/>
      <c r="C529" s="83">
        <v>6058</v>
      </c>
      <c r="D529" s="76" t="s">
        <v>142</v>
      </c>
      <c r="E529" s="86">
        <v>187000</v>
      </c>
      <c r="F529" s="52"/>
      <c r="G529" s="52">
        <f>E529+F529</f>
        <v>187000</v>
      </c>
    </row>
    <row r="530" spans="1:7" ht="105" hidden="1">
      <c r="A530" s="83"/>
      <c r="B530" s="83"/>
      <c r="C530" s="83">
        <v>6059</v>
      </c>
      <c r="D530" s="76" t="s">
        <v>143</v>
      </c>
      <c r="E530" s="86">
        <v>63000</v>
      </c>
      <c r="F530" s="52"/>
      <c r="G530" s="52">
        <f>E530+F530</f>
        <v>63000</v>
      </c>
    </row>
    <row r="531" spans="1:7" ht="15">
      <c r="A531" s="83"/>
      <c r="B531" s="83">
        <v>92695</v>
      </c>
      <c r="C531" s="83"/>
      <c r="D531" s="76" t="s">
        <v>16</v>
      </c>
      <c r="E531" s="86">
        <f>SUM(E533:E538)</f>
        <v>99760</v>
      </c>
      <c r="F531" s="86">
        <f>SUM(F532:F539)</f>
        <v>0</v>
      </c>
      <c r="G531" s="86">
        <f>SUM(G532:G539)</f>
        <v>99760</v>
      </c>
    </row>
    <row r="532" spans="1:7" ht="45">
      <c r="A532" s="83"/>
      <c r="B532" s="83"/>
      <c r="C532" s="83">
        <v>2820</v>
      </c>
      <c r="D532" s="76" t="s">
        <v>178</v>
      </c>
      <c r="E532" s="59"/>
      <c r="F532" s="59">
        <v>28150</v>
      </c>
      <c r="G532" s="59">
        <f>F532+E532</f>
        <v>28150</v>
      </c>
    </row>
    <row r="533" spans="1:7" ht="75">
      <c r="A533" s="83"/>
      <c r="B533" s="83"/>
      <c r="C533" s="83">
        <v>2830</v>
      </c>
      <c r="D533" s="76" t="s">
        <v>215</v>
      </c>
      <c r="E533" s="59">
        <v>80400</v>
      </c>
      <c r="F533" s="59">
        <v>-28150</v>
      </c>
      <c r="G533" s="59">
        <f aca="true" t="shared" si="26" ref="G533:G539">E533+F533</f>
        <v>52250</v>
      </c>
    </row>
    <row r="534" spans="1:7" ht="15" hidden="1">
      <c r="A534" s="83"/>
      <c r="B534" s="83"/>
      <c r="C534" s="83">
        <v>4170</v>
      </c>
      <c r="D534" s="76" t="s">
        <v>160</v>
      </c>
      <c r="E534" s="86">
        <v>0</v>
      </c>
      <c r="F534" s="52"/>
      <c r="G534" s="52">
        <f t="shared" si="26"/>
        <v>0</v>
      </c>
    </row>
    <row r="535" spans="1:7" ht="15" hidden="1">
      <c r="A535" s="83"/>
      <c r="B535" s="83"/>
      <c r="C535" s="83">
        <v>4210</v>
      </c>
      <c r="D535" s="76" t="s">
        <v>138</v>
      </c>
      <c r="E535" s="86">
        <v>11000</v>
      </c>
      <c r="F535" s="52"/>
      <c r="G535" s="52">
        <f t="shared" si="26"/>
        <v>11000</v>
      </c>
    </row>
    <row r="536" spans="1:7" ht="15" hidden="1">
      <c r="A536" s="83"/>
      <c r="B536" s="83"/>
      <c r="C536" s="83">
        <v>4260</v>
      </c>
      <c r="D536" s="76" t="s">
        <v>161</v>
      </c>
      <c r="E536" s="86">
        <v>4100</v>
      </c>
      <c r="F536" s="52"/>
      <c r="G536" s="52">
        <f t="shared" si="26"/>
        <v>4100</v>
      </c>
    </row>
    <row r="537" spans="1:7" ht="15" hidden="1">
      <c r="A537" s="83"/>
      <c r="B537" s="83"/>
      <c r="C537" s="83">
        <v>4300</v>
      </c>
      <c r="D537" s="76" t="s">
        <v>140</v>
      </c>
      <c r="E537" s="86">
        <v>4000</v>
      </c>
      <c r="F537" s="52"/>
      <c r="G537" s="52">
        <f t="shared" si="26"/>
        <v>4000</v>
      </c>
    </row>
    <row r="538" spans="1:7" ht="15" hidden="1">
      <c r="A538" s="83"/>
      <c r="B538" s="83"/>
      <c r="C538" s="83">
        <v>4430</v>
      </c>
      <c r="D538" s="76" t="s">
        <v>146</v>
      </c>
      <c r="E538" s="86">
        <v>260</v>
      </c>
      <c r="F538" s="52"/>
      <c r="G538" s="52">
        <f t="shared" si="26"/>
        <v>260</v>
      </c>
    </row>
    <row r="539" spans="1:7" ht="15" hidden="1">
      <c r="A539" s="83"/>
      <c r="B539" s="83"/>
      <c r="C539" s="83">
        <v>4810</v>
      </c>
      <c r="D539" s="76" t="s">
        <v>177</v>
      </c>
      <c r="E539" s="86"/>
      <c r="F539" s="52"/>
      <c r="G539" s="52">
        <f t="shared" si="26"/>
        <v>0</v>
      </c>
    </row>
    <row r="540" spans="1:7" ht="15">
      <c r="A540" s="83"/>
      <c r="B540" s="83"/>
      <c r="C540" s="83"/>
      <c r="D540" s="77" t="s">
        <v>216</v>
      </c>
      <c r="E540" s="92">
        <f>E226+E236+E248+E251+E257+E264+E300+E304+E317+E326+E331+E334+E411+E422+E464+E486+E514+E526</f>
        <v>15923596</v>
      </c>
      <c r="F540" s="92">
        <f>F226+F236+F248+F251+F257+F264+F300+F304+F317+F326+F331+F334+F411+F422+F464+F486+F514+F526</f>
        <v>-83296</v>
      </c>
      <c r="G540" s="92">
        <f>G226+G236+G248+G251+G257+G264+G300+G304+G317+G326+G331+G334+G411+G422+G464+G486+G514+G526</f>
        <v>15840300</v>
      </c>
    </row>
    <row r="541" spans="1:7" ht="15">
      <c r="A541" s="75"/>
      <c r="B541" s="75"/>
      <c r="C541" s="75"/>
      <c r="D541" s="75"/>
      <c r="E541" s="23"/>
      <c r="F541" s="125"/>
      <c r="G541" s="125"/>
    </row>
    <row r="542" spans="1:7" ht="12.75">
      <c r="A542" s="75"/>
      <c r="B542" s="75"/>
      <c r="C542" s="75"/>
      <c r="D542" s="75"/>
      <c r="E542" s="23"/>
      <c r="F542" s="23"/>
      <c r="G542" s="23"/>
    </row>
    <row r="543" spans="1:7" ht="12.75">
      <c r="A543" s="75"/>
      <c r="B543" s="75"/>
      <c r="C543" s="75"/>
      <c r="D543" s="75"/>
      <c r="E543" s="23"/>
      <c r="F543" s="9"/>
      <c r="G543" s="9"/>
    </row>
    <row r="544" spans="1:7" ht="14.25">
      <c r="A544" s="75"/>
      <c r="B544" s="75"/>
      <c r="C544" s="74"/>
      <c r="D544" s="143" t="s">
        <v>245</v>
      </c>
      <c r="E544" s="144"/>
      <c r="F544" s="144"/>
      <c r="G544" s="144"/>
    </row>
    <row r="545" spans="1:7" ht="14.25">
      <c r="A545" s="75"/>
      <c r="B545" s="75"/>
      <c r="C545" s="74"/>
      <c r="E545" s="53"/>
      <c r="F545" s="12"/>
      <c r="G545" s="12"/>
    </row>
    <row r="546" spans="1:7" ht="14.25">
      <c r="A546" s="75"/>
      <c r="B546" s="75"/>
      <c r="C546" s="74"/>
      <c r="E546" s="53"/>
      <c r="F546" s="12"/>
      <c r="G546" s="12"/>
    </row>
    <row r="547" spans="1:7" ht="14.25">
      <c r="A547" s="75"/>
      <c r="B547" s="75"/>
      <c r="C547" s="74"/>
      <c r="D547" s="143" t="s">
        <v>246</v>
      </c>
      <c r="E547" s="144"/>
      <c r="F547" s="144"/>
      <c r="G547" s="144"/>
    </row>
    <row r="548" spans="1:4" ht="12.75">
      <c r="A548" s="75"/>
      <c r="B548" s="75"/>
      <c r="C548" s="74"/>
      <c r="D548" s="74"/>
    </row>
    <row r="549" spans="1:4" ht="12.75">
      <c r="A549" s="75"/>
      <c r="B549" s="75"/>
      <c r="C549" s="74"/>
      <c r="D549" s="74"/>
    </row>
    <row r="550" spans="1:4" ht="12.75">
      <c r="A550" s="75"/>
      <c r="B550" s="75"/>
      <c r="C550" s="74"/>
      <c r="D550" s="74"/>
    </row>
    <row r="551" spans="1:4" ht="12.75">
      <c r="A551" s="75"/>
      <c r="B551" s="75"/>
      <c r="C551" s="74"/>
      <c r="D551" s="74"/>
    </row>
    <row r="552" spans="1:4" ht="12.75">
      <c r="A552" s="75"/>
      <c r="B552" s="75"/>
      <c r="C552" s="74"/>
      <c r="D552" s="74"/>
    </row>
    <row r="553" spans="1:4" ht="12.75">
      <c r="A553" s="75"/>
      <c r="B553" s="75"/>
      <c r="C553" s="74"/>
      <c r="D553" s="74"/>
    </row>
    <row r="554" spans="1:4" ht="12.75">
      <c r="A554" s="75"/>
      <c r="B554" s="75"/>
      <c r="C554" s="74"/>
      <c r="D554" s="74"/>
    </row>
    <row r="555" spans="1:4" ht="12.75">
      <c r="A555" s="75"/>
      <c r="B555" s="75"/>
      <c r="C555" s="74"/>
      <c r="D555" s="74"/>
    </row>
    <row r="556" spans="1:4" ht="12.75">
      <c r="A556" s="75"/>
      <c r="B556" s="75"/>
      <c r="C556" s="74"/>
      <c r="D556" s="74"/>
    </row>
    <row r="557" spans="1:4" ht="12.75">
      <c r="A557" s="75"/>
      <c r="B557" s="75"/>
      <c r="C557" s="74"/>
      <c r="D557" s="74"/>
    </row>
    <row r="558" spans="1:4" ht="12.75">
      <c r="A558" s="75"/>
      <c r="B558" s="75"/>
      <c r="C558" s="74"/>
      <c r="D558" s="74"/>
    </row>
    <row r="559" spans="1:4" ht="12.75">
      <c r="A559" s="75"/>
      <c r="B559" s="75"/>
      <c r="C559" s="74"/>
      <c r="D559" s="74"/>
    </row>
    <row r="560" spans="1:4" ht="12.75">
      <c r="A560" s="75"/>
      <c r="B560" s="75"/>
      <c r="C560" s="74"/>
      <c r="D560" s="74"/>
    </row>
    <row r="561" spans="1:4" ht="12.75">
      <c r="A561" s="75"/>
      <c r="B561" s="75"/>
      <c r="C561" s="74"/>
      <c r="D561" s="74"/>
    </row>
    <row r="562" spans="1:4" ht="12.75">
      <c r="A562" s="75"/>
      <c r="B562" s="75"/>
      <c r="C562" s="74"/>
      <c r="D562" s="74"/>
    </row>
    <row r="563" spans="1:4" ht="12.75">
      <c r="A563" s="75"/>
      <c r="B563" s="75"/>
      <c r="C563" s="74"/>
      <c r="D563" s="74"/>
    </row>
    <row r="564" spans="1:4" ht="12.75">
      <c r="A564" s="75"/>
      <c r="B564" s="75"/>
      <c r="C564" s="74"/>
      <c r="D564" s="74"/>
    </row>
    <row r="565" spans="1:4" ht="12.75">
      <c r="A565" s="75"/>
      <c r="B565" s="75"/>
      <c r="C565" s="74"/>
      <c r="D565" s="74"/>
    </row>
    <row r="566" spans="1:4" ht="12.75">
      <c r="A566" s="75"/>
      <c r="B566" s="75"/>
      <c r="C566" s="74"/>
      <c r="D566" s="74"/>
    </row>
    <row r="567" spans="1:4" ht="12.75">
      <c r="A567" s="75"/>
      <c r="B567" s="75"/>
      <c r="C567" s="74"/>
      <c r="D567" s="74"/>
    </row>
    <row r="568" spans="1:4" ht="12.75">
      <c r="A568" s="75"/>
      <c r="B568" s="75"/>
      <c r="C568" s="74"/>
      <c r="D568" s="74"/>
    </row>
    <row r="569" spans="1:4" ht="12.75">
      <c r="A569" s="75"/>
      <c r="B569" s="75"/>
      <c r="C569" s="74"/>
      <c r="D569" s="74"/>
    </row>
    <row r="570" spans="1:4" ht="12.75">
      <c r="A570" s="75"/>
      <c r="B570" s="75"/>
      <c r="C570" s="74"/>
      <c r="D570" s="74"/>
    </row>
    <row r="571" spans="1:4" ht="12.75">
      <c r="A571" s="75"/>
      <c r="B571" s="75"/>
      <c r="C571" s="74"/>
      <c r="D571" s="74"/>
    </row>
    <row r="572" spans="1:4" ht="12.75">
      <c r="A572" s="75"/>
      <c r="B572" s="75"/>
      <c r="C572" s="74"/>
      <c r="D572" s="74"/>
    </row>
    <row r="573" spans="1:4" ht="12.75">
      <c r="A573" s="75"/>
      <c r="B573" s="75"/>
      <c r="C573" s="74"/>
      <c r="D573" s="74"/>
    </row>
    <row r="574" spans="1:4" ht="12.75">
      <c r="A574" s="75"/>
      <c r="B574" s="75"/>
      <c r="C574" s="74"/>
      <c r="D574" s="74"/>
    </row>
    <row r="575" spans="1:4" ht="12.75">
      <c r="A575" s="75"/>
      <c r="B575" s="75"/>
      <c r="C575" s="74"/>
      <c r="D575" s="74"/>
    </row>
    <row r="576" spans="4:9" ht="24.75" customHeight="1">
      <c r="D576" s="145" t="s">
        <v>251</v>
      </c>
      <c r="E576" s="146"/>
      <c r="F576" s="146"/>
      <c r="G576" s="144"/>
      <c r="H576" s="144"/>
      <c r="I576" s="144"/>
    </row>
    <row r="577" spans="4:9" ht="15.75">
      <c r="D577" s="145" t="s">
        <v>278</v>
      </c>
      <c r="E577" s="146"/>
      <c r="F577" s="146"/>
      <c r="G577" s="144"/>
      <c r="H577" s="144"/>
      <c r="I577" s="144"/>
    </row>
    <row r="578" spans="4:9" ht="15.75">
      <c r="D578" s="145" t="s">
        <v>285</v>
      </c>
      <c r="E578" s="146"/>
      <c r="F578" s="146"/>
      <c r="G578" s="144"/>
      <c r="H578" s="144"/>
      <c r="I578" s="144"/>
    </row>
    <row r="579" spans="4:9" ht="15.75">
      <c r="D579" s="145" t="s">
        <v>275</v>
      </c>
      <c r="E579" s="146"/>
      <c r="F579" s="146"/>
      <c r="G579" s="144"/>
      <c r="H579" s="144"/>
      <c r="I579" s="144"/>
    </row>
    <row r="580" spans="5:7" ht="21.75" customHeight="1">
      <c r="E580" s="53"/>
      <c r="F580" s="54"/>
      <c r="G580" s="54"/>
    </row>
    <row r="581" spans="1:7" ht="34.5" customHeight="1">
      <c r="A581" s="147" t="s">
        <v>287</v>
      </c>
      <c r="B581" s="147"/>
      <c r="C581" s="147"/>
      <c r="D581" s="147"/>
      <c r="E581" s="147"/>
      <c r="F581" s="147"/>
      <c r="G581" s="147"/>
    </row>
    <row r="582" ht="12.75">
      <c r="D582" s="131" t="s">
        <v>281</v>
      </c>
    </row>
    <row r="583" spans="1:7" ht="15.75">
      <c r="A583" s="148"/>
      <c r="B583" s="148"/>
      <c r="C583" s="24"/>
      <c r="D583" s="24"/>
      <c r="E583" s="24"/>
      <c r="F583" s="24"/>
      <c r="G583" s="24"/>
    </row>
    <row r="584" ht="20.25" customHeight="1"/>
    <row r="585" spans="1:7" ht="28.5">
      <c r="A585" s="38" t="s">
        <v>1</v>
      </c>
      <c r="B585" s="40" t="s">
        <v>2</v>
      </c>
      <c r="C585" s="72" t="s">
        <v>3</v>
      </c>
      <c r="D585" s="38" t="s">
        <v>4</v>
      </c>
      <c r="E585" s="73" t="s">
        <v>244</v>
      </c>
      <c r="F585" s="137" t="s">
        <v>257</v>
      </c>
      <c r="G585" s="138" t="s">
        <v>258</v>
      </c>
    </row>
    <row r="586" spans="1:7" ht="14.25" hidden="1">
      <c r="A586" s="26">
        <v>750</v>
      </c>
      <c r="B586" s="26"/>
      <c r="C586" s="55"/>
      <c r="D586" s="26" t="s">
        <v>40</v>
      </c>
      <c r="E586" s="29">
        <f>E587</f>
        <v>41200</v>
      </c>
      <c r="F586" s="29">
        <f>F587</f>
        <v>0</v>
      </c>
      <c r="G586" s="29">
        <f>G587</f>
        <v>41200</v>
      </c>
    </row>
    <row r="587" spans="1:7" ht="15" hidden="1">
      <c r="A587" s="30"/>
      <c r="B587" s="30">
        <v>75011</v>
      </c>
      <c r="C587" s="56"/>
      <c r="D587" s="30" t="s">
        <v>41</v>
      </c>
      <c r="E587" s="63">
        <f>SUM(E588:E595)</f>
        <v>41200</v>
      </c>
      <c r="F587" s="63">
        <f>SUM(F588:F595)</f>
        <v>0</v>
      </c>
      <c r="G587" s="63">
        <f>SUM(G588:G595)</f>
        <v>41200</v>
      </c>
    </row>
    <row r="588" spans="1:7" ht="15" hidden="1">
      <c r="A588" s="30"/>
      <c r="B588" s="30"/>
      <c r="C588" s="56">
        <v>4010</v>
      </c>
      <c r="D588" s="30" t="s">
        <v>151</v>
      </c>
      <c r="E588" s="52">
        <v>24000</v>
      </c>
      <c r="F588" s="25"/>
      <c r="G588" s="117">
        <f aca="true" t="shared" si="27" ref="G588:G595">E588+F588</f>
        <v>24000</v>
      </c>
    </row>
    <row r="589" spans="1:7" ht="15" hidden="1">
      <c r="A589" s="30"/>
      <c r="B589" s="30"/>
      <c r="C589" s="56">
        <v>4040</v>
      </c>
      <c r="D589" s="30" t="s">
        <v>152</v>
      </c>
      <c r="E589" s="52">
        <v>1681</v>
      </c>
      <c r="F589" s="25"/>
      <c r="G589" s="117">
        <f t="shared" si="27"/>
        <v>1681</v>
      </c>
    </row>
    <row r="590" spans="1:7" ht="15" hidden="1">
      <c r="A590" s="30"/>
      <c r="B590" s="30"/>
      <c r="C590" s="56">
        <v>4110</v>
      </c>
      <c r="D590" s="30" t="s">
        <v>153</v>
      </c>
      <c r="E590" s="52">
        <v>4425</v>
      </c>
      <c r="F590" s="25"/>
      <c r="G590" s="117">
        <f t="shared" si="27"/>
        <v>4425</v>
      </c>
    </row>
    <row r="591" spans="1:7" ht="15" hidden="1">
      <c r="A591" s="30"/>
      <c r="B591" s="30"/>
      <c r="C591" s="56">
        <v>4120</v>
      </c>
      <c r="D591" s="30" t="s">
        <v>154</v>
      </c>
      <c r="E591" s="52">
        <v>629</v>
      </c>
      <c r="F591" s="25"/>
      <c r="G591" s="117">
        <f t="shared" si="27"/>
        <v>629</v>
      </c>
    </row>
    <row r="592" spans="1:7" ht="15" hidden="1">
      <c r="A592" s="30"/>
      <c r="B592" s="30"/>
      <c r="C592" s="56">
        <v>4210</v>
      </c>
      <c r="D592" s="30" t="s">
        <v>138</v>
      </c>
      <c r="E592" s="52">
        <v>2000</v>
      </c>
      <c r="F592" s="25"/>
      <c r="G592" s="117">
        <f t="shared" si="27"/>
        <v>2000</v>
      </c>
    </row>
    <row r="593" spans="1:7" ht="15" hidden="1">
      <c r="A593" s="30"/>
      <c r="B593" s="30"/>
      <c r="C593" s="56">
        <v>4300</v>
      </c>
      <c r="D593" s="30" t="s">
        <v>140</v>
      </c>
      <c r="E593" s="52">
        <v>6695</v>
      </c>
      <c r="F593" s="25"/>
      <c r="G593" s="117">
        <f t="shared" si="27"/>
        <v>6695</v>
      </c>
    </row>
    <row r="594" spans="1:7" ht="15" hidden="1">
      <c r="A594" s="30"/>
      <c r="B594" s="30"/>
      <c r="C594" s="56">
        <v>4410</v>
      </c>
      <c r="D594" s="30" t="s">
        <v>155</v>
      </c>
      <c r="E594" s="52">
        <v>1000</v>
      </c>
      <c r="F594" s="25"/>
      <c r="G594" s="117">
        <f t="shared" si="27"/>
        <v>1000</v>
      </c>
    </row>
    <row r="595" spans="1:7" ht="27.75" hidden="1">
      <c r="A595" s="30"/>
      <c r="B595" s="30"/>
      <c r="C595" s="31">
        <v>4440</v>
      </c>
      <c r="D595" s="32" t="s">
        <v>224</v>
      </c>
      <c r="E595" s="86">
        <v>770</v>
      </c>
      <c r="F595" s="25"/>
      <c r="G595" s="117">
        <f t="shared" si="27"/>
        <v>770</v>
      </c>
    </row>
    <row r="596" spans="1:7" ht="42.75">
      <c r="A596" s="34">
        <v>751</v>
      </c>
      <c r="B596" s="34"/>
      <c r="C596" s="27"/>
      <c r="D596" s="28" t="s">
        <v>49</v>
      </c>
      <c r="E596" s="139">
        <f>E597</f>
        <v>780</v>
      </c>
      <c r="F596" s="139">
        <f>F597</f>
        <v>-31</v>
      </c>
      <c r="G596" s="139">
        <f>G597</f>
        <v>749</v>
      </c>
    </row>
    <row r="597" spans="1:7" ht="30">
      <c r="A597" s="35"/>
      <c r="B597" s="35">
        <v>75101</v>
      </c>
      <c r="C597" s="56"/>
      <c r="D597" s="37" t="s">
        <v>225</v>
      </c>
      <c r="E597" s="52">
        <f>E598+E599</f>
        <v>780</v>
      </c>
      <c r="F597" s="52">
        <f>F598+F599</f>
        <v>-31</v>
      </c>
      <c r="G597" s="52">
        <f>G598+G599</f>
        <v>749</v>
      </c>
    </row>
    <row r="598" spans="1:7" ht="15">
      <c r="A598" s="30"/>
      <c r="B598" s="30"/>
      <c r="C598" s="56">
        <v>4210</v>
      </c>
      <c r="D598" s="30" t="s">
        <v>138</v>
      </c>
      <c r="E598" s="52">
        <v>100</v>
      </c>
      <c r="F598" s="25">
        <v>-31</v>
      </c>
      <c r="G598" s="117">
        <f>E598+F598</f>
        <v>69</v>
      </c>
    </row>
    <row r="599" spans="1:7" ht="15" hidden="1">
      <c r="A599" s="30"/>
      <c r="B599" s="30"/>
      <c r="C599" s="56">
        <v>4300</v>
      </c>
      <c r="D599" s="30" t="s">
        <v>140</v>
      </c>
      <c r="E599" s="52">
        <v>680</v>
      </c>
      <c r="F599" s="25"/>
      <c r="G599" s="117">
        <f>E599+F599</f>
        <v>680</v>
      </c>
    </row>
    <row r="600" spans="1:7" ht="28.5" hidden="1">
      <c r="A600" s="26">
        <v>754</v>
      </c>
      <c r="B600" s="34"/>
      <c r="C600" s="27"/>
      <c r="D600" s="28" t="s">
        <v>54</v>
      </c>
      <c r="E600" s="90">
        <f aca="true" t="shared" si="28" ref="E600:G601">E601</f>
        <v>400</v>
      </c>
      <c r="F600" s="90">
        <f t="shared" si="28"/>
        <v>0</v>
      </c>
      <c r="G600" s="90">
        <f t="shared" si="28"/>
        <v>400</v>
      </c>
    </row>
    <row r="601" spans="1:7" ht="15" hidden="1">
      <c r="A601" s="30"/>
      <c r="B601" s="30">
        <v>75414</v>
      </c>
      <c r="C601" s="56"/>
      <c r="D601" s="30" t="s">
        <v>55</v>
      </c>
      <c r="E601" s="52">
        <f t="shared" si="28"/>
        <v>400</v>
      </c>
      <c r="F601" s="52">
        <f t="shared" si="28"/>
        <v>0</v>
      </c>
      <c r="G601" s="52">
        <f t="shared" si="28"/>
        <v>400</v>
      </c>
    </row>
    <row r="602" spans="1:7" ht="15" hidden="1">
      <c r="A602" s="30"/>
      <c r="B602" s="30"/>
      <c r="C602" s="56">
        <v>4210</v>
      </c>
      <c r="D602" s="30" t="s">
        <v>138</v>
      </c>
      <c r="E602" s="52">
        <v>400</v>
      </c>
      <c r="F602" s="25"/>
      <c r="G602" s="117">
        <f>E602+F602</f>
        <v>400</v>
      </c>
    </row>
    <row r="603" spans="1:7" ht="14.25">
      <c r="A603" s="26">
        <v>852</v>
      </c>
      <c r="B603" s="26"/>
      <c r="C603" s="55"/>
      <c r="D603" s="26" t="s">
        <v>112</v>
      </c>
      <c r="E603" s="61">
        <f>SUM(E604+E612+E614)</f>
        <v>1214200</v>
      </c>
      <c r="F603" s="61">
        <f>SUM(F604+F612+F614)</f>
        <v>-223500</v>
      </c>
      <c r="G603" s="61">
        <f>SUM(G604+G612+G614)</f>
        <v>990700</v>
      </c>
    </row>
    <row r="604" spans="1:7" ht="45">
      <c r="A604" s="35"/>
      <c r="B604" s="35">
        <v>85212</v>
      </c>
      <c r="C604" s="31"/>
      <c r="D604" s="32" t="s">
        <v>113</v>
      </c>
      <c r="E604" s="59">
        <f>SUM(E605:E611)</f>
        <v>1177000</v>
      </c>
      <c r="F604" s="59">
        <f>SUM(F605:F611)</f>
        <v>-223500</v>
      </c>
      <c r="G604" s="59">
        <f>SUM(G605:G611)</f>
        <v>953500</v>
      </c>
    </row>
    <row r="605" spans="1:7" ht="15">
      <c r="A605" s="30"/>
      <c r="B605" s="30"/>
      <c r="C605" s="56" t="s">
        <v>226</v>
      </c>
      <c r="D605" s="37" t="s">
        <v>194</v>
      </c>
      <c r="E605" s="52">
        <v>1128690</v>
      </c>
      <c r="F605" s="117">
        <v>-216795</v>
      </c>
      <c r="G605" s="117">
        <f aca="true" t="shared" si="29" ref="G605:G611">E605+F605</f>
        <v>911895</v>
      </c>
    </row>
    <row r="606" spans="1:7" ht="15">
      <c r="A606" s="30"/>
      <c r="B606" s="30"/>
      <c r="C606" s="56" t="s">
        <v>227</v>
      </c>
      <c r="D606" s="37" t="s">
        <v>151</v>
      </c>
      <c r="E606" s="52">
        <v>21366</v>
      </c>
      <c r="F606" s="117">
        <v>-4057</v>
      </c>
      <c r="G606" s="117">
        <f t="shared" si="29"/>
        <v>17309</v>
      </c>
    </row>
    <row r="607" spans="1:7" ht="15">
      <c r="A607" s="30"/>
      <c r="B607" s="30"/>
      <c r="C607" s="56" t="s">
        <v>228</v>
      </c>
      <c r="D607" s="37" t="s">
        <v>153</v>
      </c>
      <c r="E607" s="52">
        <v>16886</v>
      </c>
      <c r="F607" s="25">
        <v>-738</v>
      </c>
      <c r="G607" s="117">
        <f t="shared" si="29"/>
        <v>16148</v>
      </c>
    </row>
    <row r="608" spans="1:7" ht="15">
      <c r="A608" s="30"/>
      <c r="B608" s="30"/>
      <c r="C608" s="56" t="s">
        <v>229</v>
      </c>
      <c r="D608" s="37" t="s">
        <v>154</v>
      </c>
      <c r="E608" s="52">
        <v>524</v>
      </c>
      <c r="F608" s="25">
        <v>-99</v>
      </c>
      <c r="G608" s="117">
        <f t="shared" si="29"/>
        <v>425</v>
      </c>
    </row>
    <row r="609" spans="1:7" ht="15">
      <c r="A609" s="30"/>
      <c r="B609" s="30"/>
      <c r="C609" s="56" t="s">
        <v>230</v>
      </c>
      <c r="D609" s="37" t="s">
        <v>138</v>
      </c>
      <c r="E609" s="52">
        <v>3234</v>
      </c>
      <c r="F609" s="25">
        <v>-614</v>
      </c>
      <c r="G609" s="117">
        <f t="shared" si="29"/>
        <v>2620</v>
      </c>
    </row>
    <row r="610" spans="1:7" ht="15" hidden="1">
      <c r="A610" s="30"/>
      <c r="B610" s="30"/>
      <c r="C610" s="56" t="s">
        <v>231</v>
      </c>
      <c r="D610" s="37" t="s">
        <v>161</v>
      </c>
      <c r="E610" s="52">
        <v>300</v>
      </c>
      <c r="F610" s="25"/>
      <c r="G610" s="117">
        <f t="shared" si="29"/>
        <v>300</v>
      </c>
    </row>
    <row r="611" spans="1:7" ht="15">
      <c r="A611" s="30"/>
      <c r="B611" s="30"/>
      <c r="C611" s="56" t="s">
        <v>232</v>
      </c>
      <c r="D611" s="37" t="s">
        <v>140</v>
      </c>
      <c r="E611" s="52">
        <v>6000</v>
      </c>
      <c r="F611" s="25">
        <v>-1197</v>
      </c>
      <c r="G611" s="117">
        <f t="shared" si="29"/>
        <v>4803</v>
      </c>
    </row>
    <row r="612" spans="1:7" ht="60" hidden="1">
      <c r="A612" s="30"/>
      <c r="B612" s="35">
        <v>85213</v>
      </c>
      <c r="C612" s="56"/>
      <c r="D612" s="37" t="s">
        <v>114</v>
      </c>
      <c r="E612" s="59">
        <f>E613</f>
        <v>7400</v>
      </c>
      <c r="F612" s="59">
        <f>F613</f>
        <v>0</v>
      </c>
      <c r="G612" s="59">
        <f>G613</f>
        <v>7400</v>
      </c>
    </row>
    <row r="613" spans="1:7" ht="15" hidden="1">
      <c r="A613" s="30"/>
      <c r="B613" s="35"/>
      <c r="C613" s="56" t="s">
        <v>233</v>
      </c>
      <c r="D613" s="37" t="s">
        <v>195</v>
      </c>
      <c r="E613" s="52">
        <v>7400</v>
      </c>
      <c r="F613" s="25"/>
      <c r="G613" s="117">
        <f>E613+F613</f>
        <v>7400</v>
      </c>
    </row>
    <row r="614" spans="1:7" ht="30" hidden="1">
      <c r="A614" s="30"/>
      <c r="B614" s="35">
        <v>85214</v>
      </c>
      <c r="C614" s="56"/>
      <c r="D614" s="37" t="s">
        <v>236</v>
      </c>
      <c r="E614" s="52">
        <f>E615</f>
        <v>29800</v>
      </c>
      <c r="F614" s="52">
        <f>F615</f>
        <v>0</v>
      </c>
      <c r="G614" s="52">
        <f>G615</f>
        <v>29800</v>
      </c>
    </row>
    <row r="615" spans="1:7" ht="15" hidden="1">
      <c r="A615" s="30"/>
      <c r="B615" s="30"/>
      <c r="C615" s="56">
        <v>3110</v>
      </c>
      <c r="D615" s="30" t="s">
        <v>194</v>
      </c>
      <c r="E615" s="52">
        <v>29800</v>
      </c>
      <c r="F615" s="25"/>
      <c r="G615" s="117">
        <f>E615+F615</f>
        <v>29800</v>
      </c>
    </row>
    <row r="616" spans="1:7" ht="19.5" customHeight="1">
      <c r="A616" s="30"/>
      <c r="B616" s="30"/>
      <c r="C616" s="56"/>
      <c r="D616" s="26" t="s">
        <v>234</v>
      </c>
      <c r="E616" s="61">
        <f>E586+E596+E600+E603</f>
        <v>1256580</v>
      </c>
      <c r="F616" s="61">
        <f>F586+F596+F600+F603</f>
        <v>-223531</v>
      </c>
      <c r="G616" s="61">
        <f>G586+G596+G600+G603</f>
        <v>1033049</v>
      </c>
    </row>
    <row r="618" ht="29.25" customHeight="1"/>
    <row r="619" spans="4:21" ht="14.25">
      <c r="D619" s="143" t="s">
        <v>245</v>
      </c>
      <c r="E619" s="144"/>
      <c r="F619" s="144"/>
      <c r="G619" s="144"/>
      <c r="H619" s="144"/>
      <c r="I619" s="144"/>
      <c r="J619" s="144"/>
      <c r="K619" s="144"/>
      <c r="L619" s="144"/>
      <c r="M619" s="144"/>
      <c r="N619" s="144"/>
      <c r="O619" s="144"/>
      <c r="P619" s="144"/>
      <c r="Q619" s="144"/>
      <c r="R619" s="144"/>
      <c r="S619" s="144"/>
      <c r="T619" s="144"/>
      <c r="U619" s="144"/>
    </row>
    <row r="620" spans="5:9" ht="14.25">
      <c r="E620" s="53"/>
      <c r="F620" s="53"/>
      <c r="G620" s="53"/>
      <c r="H620" s="12"/>
      <c r="I620" s="12"/>
    </row>
    <row r="621" spans="5:9" ht="14.25">
      <c r="E621" s="53"/>
      <c r="F621" s="53"/>
      <c r="G621" s="53"/>
      <c r="H621" s="12"/>
      <c r="I621" s="12"/>
    </row>
    <row r="622" spans="4:9" ht="14.25">
      <c r="D622" s="143" t="s">
        <v>246</v>
      </c>
      <c r="E622" s="144"/>
      <c r="F622" s="144"/>
      <c r="G622" s="144"/>
      <c r="H622" s="144"/>
      <c r="I622" s="144"/>
    </row>
  </sheetData>
  <mergeCells count="28">
    <mergeCell ref="D544:G544"/>
    <mergeCell ref="D547:G547"/>
    <mergeCell ref="A583:B583"/>
    <mergeCell ref="D576:I576"/>
    <mergeCell ref="D577:I577"/>
    <mergeCell ref="D578:I578"/>
    <mergeCell ref="D579:I579"/>
    <mergeCell ref="D1:G1"/>
    <mergeCell ref="D2:G2"/>
    <mergeCell ref="D3:G3"/>
    <mergeCell ref="D4:G4"/>
    <mergeCell ref="D139:G139"/>
    <mergeCell ref="D142:G142"/>
    <mergeCell ref="B218:F218"/>
    <mergeCell ref="B219:F219"/>
    <mergeCell ref="B216:G216"/>
    <mergeCell ref="D196:G196"/>
    <mergeCell ref="D199:G199"/>
    <mergeCell ref="D619:U619"/>
    <mergeCell ref="D622:I622"/>
    <mergeCell ref="B217:F217"/>
    <mergeCell ref="D167:I167"/>
    <mergeCell ref="D168:I168"/>
    <mergeCell ref="D169:I169"/>
    <mergeCell ref="D170:I170"/>
    <mergeCell ref="A172:G172"/>
    <mergeCell ref="A174:B174"/>
    <mergeCell ref="A581:G581"/>
  </mergeCells>
  <printOptions/>
  <pageMargins left="0.81" right="0.4" top="0.6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79"/>
  <sheetViews>
    <sheetView workbookViewId="0" topLeftCell="A58">
      <selection activeCell="H61" sqref="H61:H67"/>
    </sheetView>
  </sheetViews>
  <sheetFormatPr defaultColWidth="9.140625" defaultRowHeight="12.75"/>
  <cols>
    <col min="1" max="1" width="5.421875" style="0" customWidth="1"/>
    <col min="2" max="2" width="6.57421875" style="0" customWidth="1"/>
    <col min="3" max="3" width="5.421875" style="0" customWidth="1"/>
    <col min="4" max="4" width="56.57421875" style="0" customWidth="1"/>
    <col min="5" max="5" width="0" style="0" hidden="1" customWidth="1"/>
    <col min="6" max="6" width="10.8515625" style="0" customWidth="1"/>
    <col min="7" max="7" width="9.7109375" style="0" hidden="1" customWidth="1"/>
    <col min="9" max="9" width="10.28125" style="0" customWidth="1"/>
  </cols>
  <sheetData>
    <row r="1" spans="4:11" ht="15.75">
      <c r="D1" s="145" t="s">
        <v>250</v>
      </c>
      <c r="E1" s="146"/>
      <c r="F1" s="146"/>
      <c r="G1" s="144"/>
      <c r="H1" s="144"/>
      <c r="I1" s="144"/>
      <c r="J1" s="144"/>
      <c r="K1" s="144"/>
    </row>
    <row r="2" spans="4:10" ht="15.75">
      <c r="D2" s="145" t="s">
        <v>268</v>
      </c>
      <c r="E2" s="146"/>
      <c r="F2" s="146"/>
      <c r="G2" s="144"/>
      <c r="H2" s="144"/>
      <c r="I2" s="144"/>
      <c r="J2" s="144"/>
    </row>
    <row r="3" spans="4:10" ht="15.75">
      <c r="D3" s="145" t="s">
        <v>241</v>
      </c>
      <c r="E3" s="146"/>
      <c r="F3" s="146"/>
      <c r="G3" s="144"/>
      <c r="H3" s="144"/>
      <c r="I3" s="144"/>
      <c r="J3" s="144"/>
    </row>
    <row r="4" spans="4:10" ht="15.75">
      <c r="D4" s="145" t="s">
        <v>275</v>
      </c>
      <c r="E4" s="146"/>
      <c r="F4" s="146"/>
      <c r="G4" s="144"/>
      <c r="H4" s="144"/>
      <c r="I4" s="144"/>
      <c r="J4" s="144"/>
    </row>
    <row r="5" spans="5:7" ht="15">
      <c r="E5" s="53"/>
      <c r="F5" s="54"/>
      <c r="G5" s="54"/>
    </row>
    <row r="6" spans="1:7" ht="33" customHeight="1">
      <c r="A6" s="147" t="s">
        <v>274</v>
      </c>
      <c r="B6" s="147"/>
      <c r="C6" s="147"/>
      <c r="D6" s="147"/>
      <c r="E6" s="147"/>
      <c r="F6" s="147"/>
      <c r="G6" s="147"/>
    </row>
    <row r="7" spans="1:7" ht="33" customHeight="1">
      <c r="A7" s="24"/>
      <c r="B7" s="24"/>
      <c r="C7" s="24"/>
      <c r="D7" s="24"/>
      <c r="E7" s="24"/>
      <c r="F7" s="24"/>
      <c r="G7" s="24"/>
    </row>
    <row r="8" spans="1:7" ht="33" customHeight="1">
      <c r="A8" s="148" t="s">
        <v>276</v>
      </c>
      <c r="B8" s="148"/>
      <c r="C8" s="24"/>
      <c r="D8" s="24"/>
      <c r="E8" s="24"/>
      <c r="F8" s="24"/>
      <c r="G8" s="24"/>
    </row>
    <row r="9" spans="1:7" ht="11.25" customHeight="1">
      <c r="A9" s="24"/>
      <c r="B9" s="24"/>
      <c r="C9" s="24"/>
      <c r="D9" s="131" t="s">
        <v>272</v>
      </c>
      <c r="E9" s="24"/>
      <c r="F9" s="24"/>
      <c r="G9" s="24"/>
    </row>
    <row r="10" spans="1:9" ht="30">
      <c r="A10" s="44" t="s">
        <v>1</v>
      </c>
      <c r="B10" s="45" t="s">
        <v>2</v>
      </c>
      <c r="C10" s="46" t="s">
        <v>3</v>
      </c>
      <c r="D10" s="44" t="s">
        <v>4</v>
      </c>
      <c r="E10" s="47" t="s">
        <v>220</v>
      </c>
      <c r="F10" s="47" t="s">
        <v>244</v>
      </c>
      <c r="G10" s="48" t="s">
        <v>222</v>
      </c>
      <c r="H10" s="97" t="s">
        <v>257</v>
      </c>
      <c r="I10" s="98" t="s">
        <v>258</v>
      </c>
    </row>
    <row r="11" spans="1:24" ht="14.25">
      <c r="A11" s="26">
        <v>750</v>
      </c>
      <c r="B11" s="26"/>
      <c r="C11" s="27"/>
      <c r="D11" s="28" t="s">
        <v>40</v>
      </c>
      <c r="E11" s="29">
        <f>E12</f>
        <v>40600</v>
      </c>
      <c r="F11" s="29">
        <f>F12</f>
        <v>41200</v>
      </c>
      <c r="G11" s="29">
        <f aca="true" t="shared" si="0" ref="G11:X12">G12</f>
        <v>101.47783251231527</v>
      </c>
      <c r="H11" s="29">
        <f t="shared" si="0"/>
        <v>0</v>
      </c>
      <c r="I11" s="29">
        <f t="shared" si="0"/>
        <v>41200</v>
      </c>
      <c r="J11" s="109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0</v>
      </c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  <c r="S11" s="29">
        <f t="shared" si="0"/>
        <v>0</v>
      </c>
      <c r="T11" s="29">
        <f t="shared" si="0"/>
        <v>0</v>
      </c>
      <c r="U11" s="29">
        <f t="shared" si="0"/>
        <v>0</v>
      </c>
      <c r="V11" s="29">
        <f t="shared" si="0"/>
        <v>0</v>
      </c>
      <c r="W11" s="29">
        <f t="shared" si="0"/>
        <v>0</v>
      </c>
      <c r="X11" s="29">
        <f t="shared" si="0"/>
        <v>0</v>
      </c>
    </row>
    <row r="12" spans="1:24" ht="15.75" customHeight="1">
      <c r="A12" s="30"/>
      <c r="B12" s="30">
        <v>75011</v>
      </c>
      <c r="C12" s="31"/>
      <c r="D12" s="32" t="s">
        <v>41</v>
      </c>
      <c r="E12" s="33">
        <f>E13</f>
        <v>40600</v>
      </c>
      <c r="F12" s="33">
        <f>F13</f>
        <v>41200</v>
      </c>
      <c r="G12" s="33">
        <f t="shared" si="0"/>
        <v>101.47783251231527</v>
      </c>
      <c r="H12" s="33">
        <f t="shared" si="0"/>
        <v>0</v>
      </c>
      <c r="I12" s="33">
        <f t="shared" si="0"/>
        <v>41200</v>
      </c>
      <c r="J12" s="118">
        <f t="shared" si="0"/>
        <v>0</v>
      </c>
      <c r="K12" s="33">
        <f t="shared" si="0"/>
        <v>0</v>
      </c>
      <c r="L12" s="33">
        <f t="shared" si="0"/>
        <v>0</v>
      </c>
      <c r="M12" s="33">
        <f t="shared" si="0"/>
        <v>0</v>
      </c>
      <c r="N12" s="33">
        <f t="shared" si="0"/>
        <v>0</v>
      </c>
      <c r="O12" s="33">
        <f t="shared" si="0"/>
        <v>0</v>
      </c>
      <c r="P12" s="33">
        <f t="shared" si="0"/>
        <v>0</v>
      </c>
      <c r="Q12" s="33">
        <f t="shared" si="0"/>
        <v>0</v>
      </c>
      <c r="R12" s="33">
        <f t="shared" si="0"/>
        <v>0</v>
      </c>
      <c r="S12" s="33">
        <f t="shared" si="0"/>
        <v>0</v>
      </c>
      <c r="T12" s="33">
        <f t="shared" si="0"/>
        <v>0</v>
      </c>
      <c r="U12" s="33">
        <f t="shared" si="0"/>
        <v>0</v>
      </c>
      <c r="V12" s="33">
        <f t="shared" si="0"/>
        <v>0</v>
      </c>
      <c r="W12" s="33">
        <f t="shared" si="0"/>
        <v>0</v>
      </c>
      <c r="X12" s="33">
        <f t="shared" si="0"/>
        <v>0</v>
      </c>
    </row>
    <row r="13" spans="1:9" ht="45" customHeight="1">
      <c r="A13" s="30"/>
      <c r="B13" s="30"/>
      <c r="C13" s="31" t="s">
        <v>42</v>
      </c>
      <c r="D13" s="32" t="s">
        <v>43</v>
      </c>
      <c r="E13" s="33">
        <v>40600</v>
      </c>
      <c r="F13" s="33">
        <v>41200</v>
      </c>
      <c r="G13" s="43">
        <f>SUM(F13*100/E13)</f>
        <v>101.47783251231527</v>
      </c>
      <c r="H13" s="25"/>
      <c r="I13" s="117">
        <f>F13+H13</f>
        <v>41200</v>
      </c>
    </row>
    <row r="14" spans="1:24" ht="29.25" customHeight="1">
      <c r="A14" s="34">
        <v>751</v>
      </c>
      <c r="B14" s="26"/>
      <c r="C14" s="27"/>
      <c r="D14" s="28" t="s">
        <v>49</v>
      </c>
      <c r="E14" s="29" t="e">
        <f>E15+#REF!+#REF!</f>
        <v>#REF!</v>
      </c>
      <c r="F14" s="29">
        <f>F15</f>
        <v>780</v>
      </c>
      <c r="G14" s="29">
        <f aca="true" t="shared" si="1" ref="G14:X14">G15</f>
        <v>104.83870967741936</v>
      </c>
      <c r="H14" s="29">
        <f t="shared" si="1"/>
        <v>-31</v>
      </c>
      <c r="I14" s="29">
        <f t="shared" si="1"/>
        <v>749</v>
      </c>
      <c r="J14" s="10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29">
        <f t="shared" si="1"/>
        <v>0</v>
      </c>
      <c r="R14" s="29">
        <f t="shared" si="1"/>
        <v>0</v>
      </c>
      <c r="S14" s="29">
        <f t="shared" si="1"/>
        <v>0</v>
      </c>
      <c r="T14" s="29">
        <f t="shared" si="1"/>
        <v>0</v>
      </c>
      <c r="U14" s="29">
        <f t="shared" si="1"/>
        <v>0</v>
      </c>
      <c r="V14" s="29">
        <f t="shared" si="1"/>
        <v>0</v>
      </c>
      <c r="W14" s="29">
        <f t="shared" si="1"/>
        <v>0</v>
      </c>
      <c r="X14" s="29">
        <f t="shared" si="1"/>
        <v>0</v>
      </c>
    </row>
    <row r="15" spans="1:24" ht="30">
      <c r="A15" s="30"/>
      <c r="B15" s="35">
        <v>75101</v>
      </c>
      <c r="C15" s="31"/>
      <c r="D15" s="32" t="s">
        <v>50</v>
      </c>
      <c r="E15" s="33">
        <f>E16</f>
        <v>744</v>
      </c>
      <c r="F15" s="33">
        <f>F16</f>
        <v>780</v>
      </c>
      <c r="G15" s="33">
        <f aca="true" t="shared" si="2" ref="G15:X15">G16</f>
        <v>104.83870967741936</v>
      </c>
      <c r="H15" s="33">
        <f t="shared" si="2"/>
        <v>-31</v>
      </c>
      <c r="I15" s="33">
        <f t="shared" si="2"/>
        <v>749</v>
      </c>
      <c r="J15" s="118">
        <f t="shared" si="2"/>
        <v>0</v>
      </c>
      <c r="K15" s="33">
        <f t="shared" si="2"/>
        <v>0</v>
      </c>
      <c r="L15" s="33">
        <f t="shared" si="2"/>
        <v>0</v>
      </c>
      <c r="M15" s="33">
        <f t="shared" si="2"/>
        <v>0</v>
      </c>
      <c r="N15" s="33">
        <f t="shared" si="2"/>
        <v>0</v>
      </c>
      <c r="O15" s="33">
        <f t="shared" si="2"/>
        <v>0</v>
      </c>
      <c r="P15" s="33">
        <f t="shared" si="2"/>
        <v>0</v>
      </c>
      <c r="Q15" s="33">
        <f t="shared" si="2"/>
        <v>0</v>
      </c>
      <c r="R15" s="33">
        <f t="shared" si="2"/>
        <v>0</v>
      </c>
      <c r="S15" s="33">
        <f t="shared" si="2"/>
        <v>0</v>
      </c>
      <c r="T15" s="33">
        <f t="shared" si="2"/>
        <v>0</v>
      </c>
      <c r="U15" s="33">
        <f t="shared" si="2"/>
        <v>0</v>
      </c>
      <c r="V15" s="33">
        <f t="shared" si="2"/>
        <v>0</v>
      </c>
      <c r="W15" s="33">
        <f t="shared" si="2"/>
        <v>0</v>
      </c>
      <c r="X15" s="33">
        <f t="shared" si="2"/>
        <v>0</v>
      </c>
    </row>
    <row r="16" spans="1:9" ht="46.5" customHeight="1">
      <c r="A16" s="30"/>
      <c r="B16" s="30"/>
      <c r="C16" s="31" t="s">
        <v>42</v>
      </c>
      <c r="D16" s="32" t="s">
        <v>43</v>
      </c>
      <c r="E16" s="33">
        <v>744</v>
      </c>
      <c r="F16" s="33">
        <v>780</v>
      </c>
      <c r="G16" s="43">
        <f>SUM(F16*100/E16)</f>
        <v>104.83870967741936</v>
      </c>
      <c r="H16" s="121">
        <v>-31</v>
      </c>
      <c r="I16" s="122">
        <f>F16+H16</f>
        <v>749</v>
      </c>
    </row>
    <row r="17" spans="1:24" ht="13.5" customHeight="1">
      <c r="A17" s="34">
        <v>754</v>
      </c>
      <c r="B17" s="38"/>
      <c r="C17" s="39"/>
      <c r="D17" s="40" t="s">
        <v>54</v>
      </c>
      <c r="E17" s="29">
        <f>E18</f>
        <v>400</v>
      </c>
      <c r="F17" s="29">
        <f>F18</f>
        <v>400</v>
      </c>
      <c r="G17" s="29">
        <f aca="true" t="shared" si="3" ref="G17:N18">G18</f>
        <v>100</v>
      </c>
      <c r="H17" s="29">
        <f t="shared" si="3"/>
        <v>0</v>
      </c>
      <c r="I17" s="29">
        <f t="shared" si="3"/>
        <v>400</v>
      </c>
      <c r="J17" s="109">
        <f t="shared" si="3"/>
        <v>0</v>
      </c>
      <c r="K17" s="29">
        <f t="shared" si="3"/>
        <v>0</v>
      </c>
      <c r="L17" s="29">
        <f t="shared" si="3"/>
        <v>0</v>
      </c>
      <c r="M17" s="29">
        <f t="shared" si="3"/>
        <v>0</v>
      </c>
      <c r="N17" s="29">
        <f t="shared" si="3"/>
        <v>0</v>
      </c>
      <c r="O17" s="29">
        <f aca="true" t="shared" si="4" ref="O17:X18">O18</f>
        <v>0</v>
      </c>
      <c r="P17" s="29">
        <f t="shared" si="4"/>
        <v>0</v>
      </c>
      <c r="Q17" s="29">
        <f t="shared" si="4"/>
        <v>0</v>
      </c>
      <c r="R17" s="29">
        <f t="shared" si="4"/>
        <v>0</v>
      </c>
      <c r="S17" s="29">
        <f t="shared" si="4"/>
        <v>0</v>
      </c>
      <c r="T17" s="29">
        <f t="shared" si="4"/>
        <v>0</v>
      </c>
      <c r="U17" s="29">
        <f t="shared" si="4"/>
        <v>0</v>
      </c>
      <c r="V17" s="29">
        <f t="shared" si="4"/>
        <v>0</v>
      </c>
      <c r="W17" s="29">
        <f t="shared" si="4"/>
        <v>0</v>
      </c>
      <c r="X17" s="29">
        <f t="shared" si="4"/>
        <v>0</v>
      </c>
    </row>
    <row r="18" spans="1:24" ht="15">
      <c r="A18" s="30"/>
      <c r="B18" s="30">
        <v>75414</v>
      </c>
      <c r="C18" s="31"/>
      <c r="D18" s="32" t="s">
        <v>55</v>
      </c>
      <c r="E18" s="33">
        <f>E19</f>
        <v>400</v>
      </c>
      <c r="F18" s="33">
        <f>F19</f>
        <v>400</v>
      </c>
      <c r="G18" s="33">
        <f t="shared" si="3"/>
        <v>100</v>
      </c>
      <c r="H18" s="33">
        <f t="shared" si="3"/>
        <v>0</v>
      </c>
      <c r="I18" s="33">
        <f t="shared" si="3"/>
        <v>400</v>
      </c>
      <c r="J18" s="118">
        <f t="shared" si="3"/>
        <v>0</v>
      </c>
      <c r="K18" s="33">
        <f t="shared" si="3"/>
        <v>0</v>
      </c>
      <c r="L18" s="33">
        <f t="shared" si="3"/>
        <v>0</v>
      </c>
      <c r="M18" s="33">
        <f t="shared" si="3"/>
        <v>0</v>
      </c>
      <c r="N18" s="33">
        <f t="shared" si="3"/>
        <v>0</v>
      </c>
      <c r="O18" s="33">
        <f t="shared" si="4"/>
        <v>0</v>
      </c>
      <c r="P18" s="33">
        <f t="shared" si="4"/>
        <v>0</v>
      </c>
      <c r="Q18" s="33">
        <f t="shared" si="4"/>
        <v>0</v>
      </c>
      <c r="R18" s="33">
        <f t="shared" si="4"/>
        <v>0</v>
      </c>
      <c r="S18" s="33">
        <f t="shared" si="4"/>
        <v>0</v>
      </c>
      <c r="T18" s="33">
        <f t="shared" si="4"/>
        <v>0</v>
      </c>
      <c r="U18" s="33">
        <f t="shared" si="4"/>
        <v>0</v>
      </c>
      <c r="V18" s="33">
        <f t="shared" si="4"/>
        <v>0</v>
      </c>
      <c r="W18" s="33">
        <f t="shared" si="4"/>
        <v>0</v>
      </c>
      <c r="X18" s="33">
        <f t="shared" si="4"/>
        <v>0</v>
      </c>
    </row>
    <row r="19" spans="1:9" ht="43.5" customHeight="1">
      <c r="A19" s="30"/>
      <c r="B19" s="30"/>
      <c r="C19" s="31" t="s">
        <v>42</v>
      </c>
      <c r="D19" s="32" t="s">
        <v>56</v>
      </c>
      <c r="E19" s="33">
        <v>400</v>
      </c>
      <c r="F19" s="33">
        <v>400</v>
      </c>
      <c r="G19" s="43">
        <f>SUM(F19*100/E19)</f>
        <v>100</v>
      </c>
      <c r="H19" s="25"/>
      <c r="I19" s="117">
        <f>F19+H19</f>
        <v>400</v>
      </c>
    </row>
    <row r="20" spans="1:24" ht="14.25">
      <c r="A20" s="26">
        <v>852</v>
      </c>
      <c r="B20" s="26"/>
      <c r="C20" s="27"/>
      <c r="D20" s="28" t="s">
        <v>112</v>
      </c>
      <c r="E20" s="29">
        <f>E21+E23+E25</f>
        <v>750300</v>
      </c>
      <c r="F20" s="29">
        <f>F21+F23+F25</f>
        <v>1214200</v>
      </c>
      <c r="G20" s="29">
        <f aca="true" t="shared" si="5" ref="G20:X20">G21+G23+G25</f>
        <v>385.42587331080557</v>
      </c>
      <c r="H20" s="29">
        <f t="shared" si="5"/>
        <v>-223500</v>
      </c>
      <c r="I20" s="29">
        <f t="shared" si="5"/>
        <v>990700</v>
      </c>
      <c r="J20" s="10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5"/>
        <v>0</v>
      </c>
      <c r="P20" s="29">
        <f t="shared" si="5"/>
        <v>0</v>
      </c>
      <c r="Q20" s="29">
        <f t="shared" si="5"/>
        <v>0</v>
      </c>
      <c r="R20" s="29">
        <f t="shared" si="5"/>
        <v>0</v>
      </c>
      <c r="S20" s="29">
        <f t="shared" si="5"/>
        <v>0</v>
      </c>
      <c r="T20" s="29">
        <f t="shared" si="5"/>
        <v>0</v>
      </c>
      <c r="U20" s="29">
        <f t="shared" si="5"/>
        <v>0</v>
      </c>
      <c r="V20" s="29">
        <f t="shared" si="5"/>
        <v>0</v>
      </c>
      <c r="W20" s="29">
        <f t="shared" si="5"/>
        <v>0</v>
      </c>
      <c r="X20" s="29">
        <f t="shared" si="5"/>
        <v>0</v>
      </c>
    </row>
    <row r="21" spans="1:26" ht="29.25" customHeight="1">
      <c r="A21" s="26"/>
      <c r="B21" s="35">
        <v>85212</v>
      </c>
      <c r="C21" s="31"/>
      <c r="D21" s="32" t="s">
        <v>113</v>
      </c>
      <c r="E21" s="41">
        <f>E22</f>
        <v>716000</v>
      </c>
      <c r="F21" s="41">
        <f>F22</f>
        <v>1177000</v>
      </c>
      <c r="G21" s="41">
        <f aca="true" t="shared" si="6" ref="G21:X21">G22</f>
        <v>164.3854748603352</v>
      </c>
      <c r="H21" s="41">
        <f t="shared" si="6"/>
        <v>-223500</v>
      </c>
      <c r="I21" s="41">
        <f t="shared" si="6"/>
        <v>953500</v>
      </c>
      <c r="J21" s="119">
        <f t="shared" si="6"/>
        <v>0</v>
      </c>
      <c r="K21" s="41">
        <f t="shared" si="6"/>
        <v>0</v>
      </c>
      <c r="L21" s="41">
        <f t="shared" si="6"/>
        <v>0</v>
      </c>
      <c r="M21" s="41">
        <f t="shared" si="6"/>
        <v>0</v>
      </c>
      <c r="N21" s="41">
        <f t="shared" si="6"/>
        <v>0</v>
      </c>
      <c r="O21" s="41">
        <f t="shared" si="6"/>
        <v>0</v>
      </c>
      <c r="P21" s="41">
        <f t="shared" si="6"/>
        <v>0</v>
      </c>
      <c r="Q21" s="41">
        <f t="shared" si="6"/>
        <v>0</v>
      </c>
      <c r="R21" s="41">
        <f t="shared" si="6"/>
        <v>0</v>
      </c>
      <c r="S21" s="41">
        <f t="shared" si="6"/>
        <v>0</v>
      </c>
      <c r="T21" s="41">
        <f t="shared" si="6"/>
        <v>0</v>
      </c>
      <c r="U21" s="41">
        <f t="shared" si="6"/>
        <v>0</v>
      </c>
      <c r="V21" s="41">
        <f t="shared" si="6"/>
        <v>0</v>
      </c>
      <c r="W21" s="41">
        <f t="shared" si="6"/>
        <v>0</v>
      </c>
      <c r="X21" s="41">
        <f t="shared" si="6"/>
        <v>0</v>
      </c>
      <c r="Y21" s="41"/>
      <c r="Z21" s="41"/>
    </row>
    <row r="22" spans="1:9" ht="45.75" customHeight="1">
      <c r="A22" s="30"/>
      <c r="B22" s="49"/>
      <c r="C22" s="31" t="s">
        <v>42</v>
      </c>
      <c r="D22" s="32" t="s">
        <v>43</v>
      </c>
      <c r="E22" s="33">
        <v>716000</v>
      </c>
      <c r="F22" s="33">
        <v>1177000</v>
      </c>
      <c r="G22" s="43">
        <f>SUM(F22*100/E22)</f>
        <v>164.3854748603352</v>
      </c>
      <c r="H22" s="25">
        <v>-223500</v>
      </c>
      <c r="I22" s="117">
        <f>F22+H22</f>
        <v>953500</v>
      </c>
    </row>
    <row r="23" spans="1:24" ht="45.75" customHeight="1">
      <c r="A23" s="30"/>
      <c r="B23" s="35">
        <v>85213</v>
      </c>
      <c r="C23" s="31"/>
      <c r="D23" s="32" t="s">
        <v>114</v>
      </c>
      <c r="E23" s="33">
        <f aca="true" t="shared" si="7" ref="E23:X23">E24</f>
        <v>6500</v>
      </c>
      <c r="F23" s="33">
        <f t="shared" si="7"/>
        <v>7400</v>
      </c>
      <c r="G23" s="33">
        <f t="shared" si="7"/>
        <v>113.84615384615384</v>
      </c>
      <c r="H23" s="33">
        <f t="shared" si="7"/>
        <v>0</v>
      </c>
      <c r="I23" s="33">
        <f t="shared" si="7"/>
        <v>7400</v>
      </c>
      <c r="J23" s="118">
        <f t="shared" si="7"/>
        <v>0</v>
      </c>
      <c r="K23" s="33">
        <f t="shared" si="7"/>
        <v>0</v>
      </c>
      <c r="L23" s="33">
        <f t="shared" si="7"/>
        <v>0</v>
      </c>
      <c r="M23" s="33">
        <f t="shared" si="7"/>
        <v>0</v>
      </c>
      <c r="N23" s="33">
        <f t="shared" si="7"/>
        <v>0</v>
      </c>
      <c r="O23" s="33">
        <f t="shared" si="7"/>
        <v>0</v>
      </c>
      <c r="P23" s="33">
        <f t="shared" si="7"/>
        <v>0</v>
      </c>
      <c r="Q23" s="33">
        <f t="shared" si="7"/>
        <v>0</v>
      </c>
      <c r="R23" s="33">
        <f t="shared" si="7"/>
        <v>0</v>
      </c>
      <c r="S23" s="33">
        <f t="shared" si="7"/>
        <v>0</v>
      </c>
      <c r="T23" s="33">
        <f t="shared" si="7"/>
        <v>0</v>
      </c>
      <c r="U23" s="33">
        <f t="shared" si="7"/>
        <v>0</v>
      </c>
      <c r="V23" s="33">
        <f t="shared" si="7"/>
        <v>0</v>
      </c>
      <c r="W23" s="33">
        <f t="shared" si="7"/>
        <v>0</v>
      </c>
      <c r="X23" s="33">
        <f t="shared" si="7"/>
        <v>0</v>
      </c>
    </row>
    <row r="24" spans="1:9" ht="45" customHeight="1">
      <c r="A24" s="30"/>
      <c r="B24" s="49"/>
      <c r="C24" s="31" t="s">
        <v>42</v>
      </c>
      <c r="D24" s="32" t="s">
        <v>43</v>
      </c>
      <c r="E24" s="33">
        <v>6500</v>
      </c>
      <c r="F24" s="33">
        <v>7400</v>
      </c>
      <c r="G24" s="43">
        <f>SUM(F24*100/E24)</f>
        <v>113.84615384615384</v>
      </c>
      <c r="H24" s="25"/>
      <c r="I24" s="117">
        <f>F24+H24</f>
        <v>7400</v>
      </c>
    </row>
    <row r="25" spans="1:24" ht="30">
      <c r="A25" s="30"/>
      <c r="B25" s="35">
        <v>85214</v>
      </c>
      <c r="C25" s="31"/>
      <c r="D25" s="32" t="s">
        <v>237</v>
      </c>
      <c r="E25" s="33">
        <f>E26</f>
        <v>27800</v>
      </c>
      <c r="F25" s="33">
        <f>F26</f>
        <v>29800</v>
      </c>
      <c r="G25" s="33">
        <f aca="true" t="shared" si="8" ref="G25:X25">G26</f>
        <v>107.19424460431655</v>
      </c>
      <c r="H25" s="33">
        <f t="shared" si="8"/>
        <v>0</v>
      </c>
      <c r="I25" s="33">
        <f t="shared" si="8"/>
        <v>29800</v>
      </c>
      <c r="J25" s="118">
        <f t="shared" si="8"/>
        <v>0</v>
      </c>
      <c r="K25" s="33">
        <f t="shared" si="8"/>
        <v>0</v>
      </c>
      <c r="L25" s="33">
        <f t="shared" si="8"/>
        <v>0</v>
      </c>
      <c r="M25" s="33">
        <f t="shared" si="8"/>
        <v>0</v>
      </c>
      <c r="N25" s="33">
        <f t="shared" si="8"/>
        <v>0</v>
      </c>
      <c r="O25" s="33">
        <f t="shared" si="8"/>
        <v>0</v>
      </c>
      <c r="P25" s="33">
        <f t="shared" si="8"/>
        <v>0</v>
      </c>
      <c r="Q25" s="33">
        <f t="shared" si="8"/>
        <v>0</v>
      </c>
      <c r="R25" s="33">
        <f t="shared" si="8"/>
        <v>0</v>
      </c>
      <c r="S25" s="33">
        <f t="shared" si="8"/>
        <v>0</v>
      </c>
      <c r="T25" s="33">
        <f t="shared" si="8"/>
        <v>0</v>
      </c>
      <c r="U25" s="33">
        <f t="shared" si="8"/>
        <v>0</v>
      </c>
      <c r="V25" s="33">
        <f t="shared" si="8"/>
        <v>0</v>
      </c>
      <c r="W25" s="33">
        <f t="shared" si="8"/>
        <v>0</v>
      </c>
      <c r="X25" s="33">
        <f t="shared" si="8"/>
        <v>0</v>
      </c>
    </row>
    <row r="26" spans="1:9" ht="46.5" customHeight="1">
      <c r="A26" s="30"/>
      <c r="B26" s="49"/>
      <c r="C26" s="31" t="s">
        <v>42</v>
      </c>
      <c r="D26" s="32" t="s">
        <v>43</v>
      </c>
      <c r="E26" s="33">
        <v>27800</v>
      </c>
      <c r="F26" s="33">
        <v>29800</v>
      </c>
      <c r="G26" s="43">
        <f>SUM(F26*100/E26)</f>
        <v>107.19424460431655</v>
      </c>
      <c r="H26" s="25"/>
      <c r="I26" s="117">
        <f>F26+H26</f>
        <v>29800</v>
      </c>
    </row>
    <row r="27" spans="1:24" ht="12.75">
      <c r="A27" s="25"/>
      <c r="B27" s="25"/>
      <c r="C27" s="25"/>
      <c r="D27" s="50" t="s">
        <v>223</v>
      </c>
      <c r="E27" s="51" t="e">
        <f>E11+E14+E17+E20</f>
        <v>#REF!</v>
      </c>
      <c r="F27" s="51">
        <f>F11+F14+F17+F20</f>
        <v>1256580</v>
      </c>
      <c r="G27" s="51">
        <f aca="true" t="shared" si="9" ref="G27:X27">G11+G14+G17+G20</f>
        <v>691.7424155005401</v>
      </c>
      <c r="H27" s="51">
        <f t="shared" si="9"/>
        <v>-223531</v>
      </c>
      <c r="I27" s="51">
        <f t="shared" si="9"/>
        <v>1033049</v>
      </c>
      <c r="J27" s="120">
        <f t="shared" si="9"/>
        <v>0</v>
      </c>
      <c r="K27" s="51">
        <f t="shared" si="9"/>
        <v>0</v>
      </c>
      <c r="L27" s="51">
        <f t="shared" si="9"/>
        <v>0</v>
      </c>
      <c r="M27" s="51">
        <f t="shared" si="9"/>
        <v>0</v>
      </c>
      <c r="N27" s="51">
        <f t="shared" si="9"/>
        <v>0</v>
      </c>
      <c r="O27" s="51">
        <f t="shared" si="9"/>
        <v>0</v>
      </c>
      <c r="P27" s="51">
        <f t="shared" si="9"/>
        <v>0</v>
      </c>
      <c r="Q27" s="51">
        <f t="shared" si="9"/>
        <v>0</v>
      </c>
      <c r="R27" s="51">
        <f t="shared" si="9"/>
        <v>0</v>
      </c>
      <c r="S27" s="51">
        <f t="shared" si="9"/>
        <v>0</v>
      </c>
      <c r="T27" s="51">
        <f t="shared" si="9"/>
        <v>0</v>
      </c>
      <c r="U27" s="51">
        <f t="shared" si="9"/>
        <v>0</v>
      </c>
      <c r="V27" s="51">
        <f t="shared" si="9"/>
        <v>0</v>
      </c>
      <c r="W27" s="51">
        <f t="shared" si="9"/>
        <v>0</v>
      </c>
      <c r="X27" s="51">
        <f t="shared" si="9"/>
        <v>0</v>
      </c>
    </row>
    <row r="28" spans="4:6" ht="12.75">
      <c r="D28" s="149" t="s">
        <v>253</v>
      </c>
      <c r="E28" s="150"/>
      <c r="F28" s="150"/>
    </row>
    <row r="30" ht="12.75">
      <c r="D30" s="95" t="s">
        <v>252</v>
      </c>
    </row>
    <row r="31" ht="12.75">
      <c r="D31" s="95"/>
    </row>
    <row r="32" spans="4:11" ht="15.75">
      <c r="D32" s="145" t="s">
        <v>251</v>
      </c>
      <c r="E32" s="146"/>
      <c r="F32" s="146"/>
      <c r="G32" s="144"/>
      <c r="H32" s="144"/>
      <c r="I32" s="144"/>
      <c r="J32" s="144"/>
      <c r="K32" s="144"/>
    </row>
    <row r="33" spans="4:10" ht="15.75">
      <c r="D33" s="145" t="s">
        <v>255</v>
      </c>
      <c r="E33" s="146"/>
      <c r="F33" s="146"/>
      <c r="G33" s="144"/>
      <c r="H33" s="144"/>
      <c r="I33" s="144"/>
      <c r="J33" s="144"/>
    </row>
    <row r="34" spans="4:10" ht="15.75">
      <c r="D34" s="145" t="s">
        <v>241</v>
      </c>
      <c r="E34" s="146"/>
      <c r="F34" s="146"/>
      <c r="G34" s="144"/>
      <c r="H34" s="144"/>
      <c r="I34" s="144"/>
      <c r="J34" s="144"/>
    </row>
    <row r="35" spans="4:10" ht="15.75">
      <c r="D35" s="145" t="s">
        <v>242</v>
      </c>
      <c r="E35" s="146"/>
      <c r="F35" s="146"/>
      <c r="G35" s="144"/>
      <c r="H35" s="144"/>
      <c r="I35" s="144"/>
      <c r="J35" s="144"/>
    </row>
    <row r="36" spans="5:7" ht="15">
      <c r="E36" s="53"/>
      <c r="F36" s="54"/>
      <c r="G36" s="54"/>
    </row>
    <row r="37" ht="18.75" customHeight="1"/>
    <row r="38" spans="1:7" ht="33.75" customHeight="1">
      <c r="A38" s="147" t="s">
        <v>254</v>
      </c>
      <c r="B38" s="147"/>
      <c r="C38" s="147"/>
      <c r="D38" s="147"/>
      <c r="E38" s="147"/>
      <c r="F38" s="147"/>
      <c r="G38" s="147"/>
    </row>
    <row r="39" spans="1:7" ht="15.75" customHeight="1">
      <c r="A39" s="148" t="s">
        <v>277</v>
      </c>
      <c r="B39" s="148"/>
      <c r="C39" s="24"/>
      <c r="D39" s="24"/>
      <c r="E39" s="24"/>
      <c r="F39" s="24"/>
      <c r="G39" s="24"/>
    </row>
    <row r="40" ht="20.25" customHeight="1">
      <c r="D40" s="131" t="s">
        <v>272</v>
      </c>
    </row>
    <row r="41" spans="1:9" ht="36.75">
      <c r="A41" s="44" t="s">
        <v>1</v>
      </c>
      <c r="B41" s="45" t="s">
        <v>2</v>
      </c>
      <c r="C41" s="46" t="s">
        <v>3</v>
      </c>
      <c r="D41" s="44" t="s">
        <v>4</v>
      </c>
      <c r="E41" s="47" t="s">
        <v>220</v>
      </c>
      <c r="F41" s="47" t="s">
        <v>244</v>
      </c>
      <c r="G41" s="48" t="s">
        <v>222</v>
      </c>
      <c r="H41" s="97" t="s">
        <v>289</v>
      </c>
      <c r="I41" s="98" t="s">
        <v>258</v>
      </c>
    </row>
    <row r="42" spans="1:21" ht="14.25">
      <c r="A42" s="26">
        <v>750</v>
      </c>
      <c r="B42" s="26"/>
      <c r="C42" s="55"/>
      <c r="D42" s="26" t="s">
        <v>40</v>
      </c>
      <c r="E42" s="61">
        <f>SUM(E43)</f>
        <v>40600</v>
      </c>
      <c r="F42" s="29">
        <f>F43</f>
        <v>41200</v>
      </c>
      <c r="G42" s="29">
        <f aca="true" t="shared" si="10" ref="G42:U42">G43</f>
        <v>800.6252937465077</v>
      </c>
      <c r="H42" s="29">
        <f t="shared" si="10"/>
        <v>0</v>
      </c>
      <c r="I42" s="29">
        <f t="shared" si="10"/>
        <v>41200</v>
      </c>
      <c r="J42" s="109">
        <f t="shared" si="10"/>
        <v>0</v>
      </c>
      <c r="K42" s="29">
        <f t="shared" si="10"/>
        <v>0</v>
      </c>
      <c r="L42" s="29">
        <f t="shared" si="10"/>
        <v>0</v>
      </c>
      <c r="M42" s="29">
        <f t="shared" si="10"/>
        <v>0</v>
      </c>
      <c r="N42" s="29">
        <f t="shared" si="10"/>
        <v>0</v>
      </c>
      <c r="O42" s="29">
        <f t="shared" si="10"/>
        <v>0</v>
      </c>
      <c r="P42" s="29">
        <f t="shared" si="10"/>
        <v>0</v>
      </c>
      <c r="Q42" s="29">
        <f t="shared" si="10"/>
        <v>0</v>
      </c>
      <c r="R42" s="29">
        <f t="shared" si="10"/>
        <v>0</v>
      </c>
      <c r="S42" s="29">
        <f t="shared" si="10"/>
        <v>0</v>
      </c>
      <c r="T42" s="29">
        <f t="shared" si="10"/>
        <v>0</v>
      </c>
      <c r="U42" s="29">
        <f t="shared" si="10"/>
        <v>0</v>
      </c>
    </row>
    <row r="43" spans="1:21" ht="15">
      <c r="A43" s="30"/>
      <c r="B43" s="30">
        <v>75011</v>
      </c>
      <c r="C43" s="56"/>
      <c r="D43" s="30" t="s">
        <v>41</v>
      </c>
      <c r="E43" s="57">
        <f>SUM(E44:E51)</f>
        <v>40600</v>
      </c>
      <c r="F43" s="63">
        <f>SUM(F44:F51)</f>
        <v>41200</v>
      </c>
      <c r="G43" s="63">
        <f aca="true" t="shared" si="11" ref="G43:U43">SUM(G44:G51)</f>
        <v>800.6252937465077</v>
      </c>
      <c r="H43" s="63">
        <f t="shared" si="11"/>
        <v>0</v>
      </c>
      <c r="I43" s="63">
        <f t="shared" si="11"/>
        <v>41200</v>
      </c>
      <c r="J43" s="110">
        <f t="shared" si="11"/>
        <v>0</v>
      </c>
      <c r="K43" s="63">
        <f t="shared" si="11"/>
        <v>0</v>
      </c>
      <c r="L43" s="63">
        <f t="shared" si="11"/>
        <v>0</v>
      </c>
      <c r="M43" s="63">
        <f t="shared" si="11"/>
        <v>0</v>
      </c>
      <c r="N43" s="63">
        <f t="shared" si="11"/>
        <v>0</v>
      </c>
      <c r="O43" s="63">
        <f t="shared" si="11"/>
        <v>0</v>
      </c>
      <c r="P43" s="63">
        <f t="shared" si="11"/>
        <v>0</v>
      </c>
      <c r="Q43" s="63">
        <f t="shared" si="11"/>
        <v>0</v>
      </c>
      <c r="R43" s="63">
        <f t="shared" si="11"/>
        <v>0</v>
      </c>
      <c r="S43" s="63">
        <f t="shared" si="11"/>
        <v>0</v>
      </c>
      <c r="T43" s="63">
        <f t="shared" si="11"/>
        <v>0</v>
      </c>
      <c r="U43" s="63">
        <f t="shared" si="11"/>
        <v>0</v>
      </c>
    </row>
    <row r="44" spans="1:9" ht="15">
      <c r="A44" s="30"/>
      <c r="B44" s="30"/>
      <c r="C44" s="56">
        <v>4010</v>
      </c>
      <c r="D44" s="30" t="s">
        <v>151</v>
      </c>
      <c r="E44" s="57">
        <v>17505</v>
      </c>
      <c r="F44" s="52">
        <v>24000</v>
      </c>
      <c r="G44" s="60">
        <f aca="true" t="shared" si="12" ref="G44:G71">SUM(F44*100/E44)</f>
        <v>137.10368466152528</v>
      </c>
      <c r="H44" s="25"/>
      <c r="I44" s="117">
        <f>F44+H44</f>
        <v>24000</v>
      </c>
    </row>
    <row r="45" spans="1:9" ht="15">
      <c r="A45" s="30"/>
      <c r="B45" s="30"/>
      <c r="C45" s="56">
        <v>4040</v>
      </c>
      <c r="D45" s="30" t="s">
        <v>152</v>
      </c>
      <c r="E45" s="57">
        <v>1446</v>
      </c>
      <c r="F45" s="52">
        <v>1681</v>
      </c>
      <c r="G45" s="60">
        <f t="shared" si="12"/>
        <v>116.25172890733057</v>
      </c>
      <c r="H45" s="25"/>
      <c r="I45" s="117">
        <f aca="true" t="shared" si="13" ref="I45:I51">F45+H45</f>
        <v>1681</v>
      </c>
    </row>
    <row r="46" spans="1:9" ht="15">
      <c r="A46" s="30"/>
      <c r="B46" s="30"/>
      <c r="C46" s="56">
        <v>4110</v>
      </c>
      <c r="D46" s="30" t="s">
        <v>153</v>
      </c>
      <c r="E46" s="57">
        <v>3265</v>
      </c>
      <c r="F46" s="52">
        <v>4425</v>
      </c>
      <c r="G46" s="60">
        <f t="shared" si="12"/>
        <v>135.5283307810107</v>
      </c>
      <c r="H46" s="25"/>
      <c r="I46" s="117">
        <f t="shared" si="13"/>
        <v>4425</v>
      </c>
    </row>
    <row r="47" spans="1:9" ht="15">
      <c r="A47" s="30"/>
      <c r="B47" s="30"/>
      <c r="C47" s="56">
        <v>4120</v>
      </c>
      <c r="D47" s="30" t="s">
        <v>154</v>
      </c>
      <c r="E47" s="57">
        <v>464</v>
      </c>
      <c r="F47" s="52">
        <v>629</v>
      </c>
      <c r="G47" s="60">
        <f t="shared" si="12"/>
        <v>135.56034482758622</v>
      </c>
      <c r="H47" s="25"/>
      <c r="I47" s="117">
        <f t="shared" si="13"/>
        <v>629</v>
      </c>
    </row>
    <row r="48" spans="1:9" ht="15">
      <c r="A48" s="30"/>
      <c r="B48" s="30"/>
      <c r="C48" s="56">
        <v>4210</v>
      </c>
      <c r="D48" s="30" t="s">
        <v>138</v>
      </c>
      <c r="E48" s="57">
        <v>5000</v>
      </c>
      <c r="F48" s="52">
        <v>2000</v>
      </c>
      <c r="G48" s="60">
        <f t="shared" si="12"/>
        <v>40</v>
      </c>
      <c r="H48" s="25"/>
      <c r="I48" s="117">
        <f t="shared" si="13"/>
        <v>2000</v>
      </c>
    </row>
    <row r="49" spans="1:9" ht="15">
      <c r="A49" s="30"/>
      <c r="B49" s="30"/>
      <c r="C49" s="56">
        <v>4300</v>
      </c>
      <c r="D49" s="30" t="s">
        <v>140</v>
      </c>
      <c r="E49" s="58">
        <v>10700</v>
      </c>
      <c r="F49" s="52">
        <v>6695</v>
      </c>
      <c r="G49" s="60">
        <f t="shared" si="12"/>
        <v>62.570093457943926</v>
      </c>
      <c r="H49" s="25"/>
      <c r="I49" s="117">
        <f t="shared" si="13"/>
        <v>6695</v>
      </c>
    </row>
    <row r="50" spans="1:9" ht="15">
      <c r="A50" s="30"/>
      <c r="B50" s="30"/>
      <c r="C50" s="56">
        <v>4410</v>
      </c>
      <c r="D50" s="30" t="s">
        <v>155</v>
      </c>
      <c r="E50" s="57">
        <v>1500</v>
      </c>
      <c r="F50" s="52">
        <v>1000</v>
      </c>
      <c r="G50" s="60">
        <f t="shared" si="12"/>
        <v>66.66666666666667</v>
      </c>
      <c r="H50" s="25"/>
      <c r="I50" s="117">
        <f t="shared" si="13"/>
        <v>1000</v>
      </c>
    </row>
    <row r="51" spans="1:9" ht="15">
      <c r="A51" s="30"/>
      <c r="B51" s="30"/>
      <c r="C51" s="31">
        <v>4440</v>
      </c>
      <c r="D51" s="32" t="s">
        <v>224</v>
      </c>
      <c r="E51" s="87">
        <v>720</v>
      </c>
      <c r="F51" s="86">
        <v>770</v>
      </c>
      <c r="G51" s="62">
        <f t="shared" si="12"/>
        <v>106.94444444444444</v>
      </c>
      <c r="H51" s="25"/>
      <c r="I51" s="117">
        <f t="shared" si="13"/>
        <v>770</v>
      </c>
    </row>
    <row r="52" spans="1:21" ht="28.5">
      <c r="A52" s="34">
        <v>751</v>
      </c>
      <c r="B52" s="34"/>
      <c r="C52" s="27"/>
      <c r="D52" s="28" t="s">
        <v>49</v>
      </c>
      <c r="E52" s="88" t="e">
        <f>E53+#REF!+#REF!</f>
        <v>#REF!</v>
      </c>
      <c r="F52" s="96">
        <f>F53</f>
        <v>780</v>
      </c>
      <c r="G52" s="96">
        <f aca="true" t="shared" si="14" ref="G52:M52">G53</f>
        <v>205.59006211180125</v>
      </c>
      <c r="H52" s="96">
        <f t="shared" si="14"/>
        <v>-31</v>
      </c>
      <c r="I52" s="96">
        <f t="shared" si="14"/>
        <v>749</v>
      </c>
      <c r="J52" s="111">
        <f t="shared" si="14"/>
        <v>0</v>
      </c>
      <c r="K52" s="96">
        <f t="shared" si="14"/>
        <v>0</v>
      </c>
      <c r="L52" s="96">
        <f t="shared" si="14"/>
        <v>0</v>
      </c>
      <c r="M52" s="96">
        <f t="shared" si="14"/>
        <v>0</v>
      </c>
      <c r="N52" s="96">
        <f aca="true" t="shared" si="15" ref="N52:U52">N53</f>
        <v>0</v>
      </c>
      <c r="O52" s="96">
        <f t="shared" si="15"/>
        <v>0</v>
      </c>
      <c r="P52" s="96">
        <f t="shared" si="15"/>
        <v>0</v>
      </c>
      <c r="Q52" s="96">
        <f t="shared" si="15"/>
        <v>0</v>
      </c>
      <c r="R52" s="96">
        <f t="shared" si="15"/>
        <v>0</v>
      </c>
      <c r="S52" s="96">
        <f t="shared" si="15"/>
        <v>0</v>
      </c>
      <c r="T52" s="96">
        <f t="shared" si="15"/>
        <v>0</v>
      </c>
      <c r="U52" s="96">
        <f t="shared" si="15"/>
        <v>0</v>
      </c>
    </row>
    <row r="53" spans="1:21" ht="30">
      <c r="A53" s="35"/>
      <c r="B53" s="35">
        <v>75101</v>
      </c>
      <c r="C53" s="56"/>
      <c r="D53" s="37" t="s">
        <v>225</v>
      </c>
      <c r="E53" s="57">
        <f>E54+E55</f>
        <v>744</v>
      </c>
      <c r="F53" s="52">
        <f>F54+F55</f>
        <v>780</v>
      </c>
      <c r="G53" s="52">
        <f aca="true" t="shared" si="16" ref="G53:U53">G54+G55</f>
        <v>205.59006211180125</v>
      </c>
      <c r="H53" s="52">
        <f t="shared" si="16"/>
        <v>-31</v>
      </c>
      <c r="I53" s="52">
        <f t="shared" si="16"/>
        <v>749</v>
      </c>
      <c r="J53" s="112">
        <f t="shared" si="16"/>
        <v>0</v>
      </c>
      <c r="K53" s="52">
        <f t="shared" si="16"/>
        <v>0</v>
      </c>
      <c r="L53" s="52">
        <f t="shared" si="16"/>
        <v>0</v>
      </c>
      <c r="M53" s="52">
        <f t="shared" si="16"/>
        <v>0</v>
      </c>
      <c r="N53" s="52">
        <f t="shared" si="16"/>
        <v>0</v>
      </c>
      <c r="O53" s="52">
        <f t="shared" si="16"/>
        <v>0</v>
      </c>
      <c r="P53" s="52">
        <f t="shared" si="16"/>
        <v>0</v>
      </c>
      <c r="Q53" s="52">
        <f t="shared" si="16"/>
        <v>0</v>
      </c>
      <c r="R53" s="52">
        <f t="shared" si="16"/>
        <v>0</v>
      </c>
      <c r="S53" s="52">
        <f t="shared" si="16"/>
        <v>0</v>
      </c>
      <c r="T53" s="52">
        <f t="shared" si="16"/>
        <v>0</v>
      </c>
      <c r="U53" s="52">
        <f t="shared" si="16"/>
        <v>0</v>
      </c>
    </row>
    <row r="54" spans="1:9" ht="15">
      <c r="A54" s="30"/>
      <c r="B54" s="30"/>
      <c r="C54" s="56">
        <v>4210</v>
      </c>
      <c r="D54" s="30" t="s">
        <v>138</v>
      </c>
      <c r="E54" s="57">
        <v>100</v>
      </c>
      <c r="F54" s="52">
        <v>100</v>
      </c>
      <c r="G54" s="62">
        <f t="shared" si="12"/>
        <v>100</v>
      </c>
      <c r="H54" s="25">
        <v>-31</v>
      </c>
      <c r="I54" s="117">
        <f>F54+H54</f>
        <v>69</v>
      </c>
    </row>
    <row r="55" spans="1:9" ht="15">
      <c r="A55" s="30"/>
      <c r="B55" s="30"/>
      <c r="C55" s="56">
        <v>4300</v>
      </c>
      <c r="D55" s="30" t="s">
        <v>140</v>
      </c>
      <c r="E55" s="57">
        <v>644</v>
      </c>
      <c r="F55" s="52">
        <v>680</v>
      </c>
      <c r="G55" s="62">
        <f t="shared" si="12"/>
        <v>105.59006211180125</v>
      </c>
      <c r="H55" s="25"/>
      <c r="I55" s="117">
        <f>F55+H55</f>
        <v>680</v>
      </c>
    </row>
    <row r="56" spans="1:21" ht="14.25">
      <c r="A56" s="26">
        <v>754</v>
      </c>
      <c r="B56" s="34"/>
      <c r="C56" s="27"/>
      <c r="D56" s="28" t="s">
        <v>54</v>
      </c>
      <c r="E56" s="88">
        <f>SUM(E57)</f>
        <v>400</v>
      </c>
      <c r="F56" s="90">
        <f>F57</f>
        <v>400</v>
      </c>
      <c r="G56" s="90">
        <f aca="true" t="shared" si="17" ref="G56:U57">G57</f>
        <v>100</v>
      </c>
      <c r="H56" s="90">
        <f t="shared" si="17"/>
        <v>0</v>
      </c>
      <c r="I56" s="90">
        <f t="shared" si="17"/>
        <v>400</v>
      </c>
      <c r="J56" s="113">
        <f t="shared" si="17"/>
        <v>0</v>
      </c>
      <c r="K56" s="90">
        <f t="shared" si="17"/>
        <v>0</v>
      </c>
      <c r="L56" s="90">
        <f t="shared" si="17"/>
        <v>0</v>
      </c>
      <c r="M56" s="90">
        <f t="shared" si="17"/>
        <v>0</v>
      </c>
      <c r="N56" s="90">
        <f t="shared" si="17"/>
        <v>0</v>
      </c>
      <c r="O56" s="90">
        <f t="shared" si="17"/>
        <v>0</v>
      </c>
      <c r="P56" s="90">
        <f t="shared" si="17"/>
        <v>0</v>
      </c>
      <c r="Q56" s="90">
        <f t="shared" si="17"/>
        <v>0</v>
      </c>
      <c r="R56" s="90">
        <f t="shared" si="17"/>
        <v>0</v>
      </c>
      <c r="S56" s="90">
        <f t="shared" si="17"/>
        <v>0</v>
      </c>
      <c r="T56" s="90">
        <f t="shared" si="17"/>
        <v>0</v>
      </c>
      <c r="U56" s="90">
        <f t="shared" si="17"/>
        <v>0</v>
      </c>
    </row>
    <row r="57" spans="1:21" ht="15">
      <c r="A57" s="30"/>
      <c r="B57" s="30">
        <v>75414</v>
      </c>
      <c r="C57" s="56"/>
      <c r="D57" s="30" t="s">
        <v>55</v>
      </c>
      <c r="E57" s="57">
        <f>SUM(E58)</f>
        <v>400</v>
      </c>
      <c r="F57" s="52">
        <f>F58</f>
        <v>400</v>
      </c>
      <c r="G57" s="52">
        <f t="shared" si="17"/>
        <v>100</v>
      </c>
      <c r="H57" s="52">
        <f t="shared" si="17"/>
        <v>0</v>
      </c>
      <c r="I57" s="52">
        <f t="shared" si="17"/>
        <v>400</v>
      </c>
      <c r="J57" s="112">
        <f t="shared" si="17"/>
        <v>0</v>
      </c>
      <c r="K57" s="52">
        <f t="shared" si="17"/>
        <v>0</v>
      </c>
      <c r="L57" s="52">
        <f t="shared" si="17"/>
        <v>0</v>
      </c>
      <c r="M57" s="52">
        <f t="shared" si="17"/>
        <v>0</v>
      </c>
      <c r="N57" s="52">
        <f t="shared" si="17"/>
        <v>0</v>
      </c>
      <c r="O57" s="52">
        <f t="shared" si="17"/>
        <v>0</v>
      </c>
      <c r="P57" s="52">
        <f t="shared" si="17"/>
        <v>0</v>
      </c>
      <c r="Q57" s="52">
        <f t="shared" si="17"/>
        <v>0</v>
      </c>
      <c r="R57" s="52">
        <f t="shared" si="17"/>
        <v>0</v>
      </c>
      <c r="S57" s="52">
        <f t="shared" si="17"/>
        <v>0</v>
      </c>
      <c r="T57" s="52">
        <f t="shared" si="17"/>
        <v>0</v>
      </c>
      <c r="U57" s="52">
        <f t="shared" si="17"/>
        <v>0</v>
      </c>
    </row>
    <row r="58" spans="1:9" ht="15">
      <c r="A58" s="30"/>
      <c r="B58" s="30"/>
      <c r="C58" s="56">
        <v>4210</v>
      </c>
      <c r="D58" s="30" t="s">
        <v>138</v>
      </c>
      <c r="E58" s="57">
        <v>400</v>
      </c>
      <c r="F58" s="52">
        <v>400</v>
      </c>
      <c r="G58" s="60">
        <f t="shared" si="12"/>
        <v>100</v>
      </c>
      <c r="H58" s="25"/>
      <c r="I58" s="117">
        <f>F58+H58</f>
        <v>400</v>
      </c>
    </row>
    <row r="59" spans="1:21" ht="14.25">
      <c r="A59" s="26">
        <v>852</v>
      </c>
      <c r="B59" s="26"/>
      <c r="C59" s="55"/>
      <c r="D59" s="26" t="s">
        <v>112</v>
      </c>
      <c r="E59" s="61">
        <f>SUM(E60+E68+E70)</f>
        <v>750300</v>
      </c>
      <c r="F59" s="61">
        <f>SUM(F60+F68+F70)</f>
        <v>1214200</v>
      </c>
      <c r="G59" s="61">
        <f aca="true" t="shared" si="18" ref="G59:U59">SUM(G60+G68+G70)</f>
        <v>1498.7475320533624</v>
      </c>
      <c r="H59" s="61">
        <f t="shared" si="18"/>
        <v>-223500</v>
      </c>
      <c r="I59" s="61">
        <f t="shared" si="18"/>
        <v>990700</v>
      </c>
      <c r="J59" s="114">
        <f t="shared" si="18"/>
        <v>0</v>
      </c>
      <c r="K59" s="61">
        <f t="shared" si="18"/>
        <v>0</v>
      </c>
      <c r="L59" s="61">
        <f t="shared" si="18"/>
        <v>0</v>
      </c>
      <c r="M59" s="61">
        <f t="shared" si="18"/>
        <v>0</v>
      </c>
      <c r="N59" s="61">
        <f t="shared" si="18"/>
        <v>0</v>
      </c>
      <c r="O59" s="61">
        <f t="shared" si="18"/>
        <v>0</v>
      </c>
      <c r="P59" s="61">
        <f t="shared" si="18"/>
        <v>0</v>
      </c>
      <c r="Q59" s="61">
        <f t="shared" si="18"/>
        <v>0</v>
      </c>
      <c r="R59" s="61">
        <f t="shared" si="18"/>
        <v>0</v>
      </c>
      <c r="S59" s="61">
        <f t="shared" si="18"/>
        <v>0</v>
      </c>
      <c r="T59" s="61">
        <f t="shared" si="18"/>
        <v>0</v>
      </c>
      <c r="U59" s="61">
        <f t="shared" si="18"/>
        <v>0</v>
      </c>
    </row>
    <row r="60" spans="1:21" ht="30">
      <c r="A60" s="35"/>
      <c r="B60" s="35">
        <v>85212</v>
      </c>
      <c r="C60" s="31"/>
      <c r="D60" s="32" t="s">
        <v>113</v>
      </c>
      <c r="E60" s="87">
        <f>SUM(E61:E67)</f>
        <v>716000</v>
      </c>
      <c r="F60" s="86">
        <f>SUM(F61:F67)</f>
        <v>1177000</v>
      </c>
      <c r="G60" s="86">
        <f aca="true" t="shared" si="19" ref="G60:U60">SUM(G61:G67)</f>
        <v>1277.707133602892</v>
      </c>
      <c r="H60" s="86">
        <f t="shared" si="19"/>
        <v>-223500</v>
      </c>
      <c r="I60" s="86">
        <f t="shared" si="19"/>
        <v>953500</v>
      </c>
      <c r="J60" s="115">
        <f t="shared" si="19"/>
        <v>0</v>
      </c>
      <c r="K60" s="86">
        <f t="shared" si="19"/>
        <v>0</v>
      </c>
      <c r="L60" s="86">
        <f t="shared" si="19"/>
        <v>0</v>
      </c>
      <c r="M60" s="86">
        <f t="shared" si="19"/>
        <v>0</v>
      </c>
      <c r="N60" s="86">
        <f t="shared" si="19"/>
        <v>0</v>
      </c>
      <c r="O60" s="86">
        <f t="shared" si="19"/>
        <v>0</v>
      </c>
      <c r="P60" s="86">
        <f t="shared" si="19"/>
        <v>0</v>
      </c>
      <c r="Q60" s="86">
        <f t="shared" si="19"/>
        <v>0</v>
      </c>
      <c r="R60" s="86">
        <f t="shared" si="19"/>
        <v>0</v>
      </c>
      <c r="S60" s="86">
        <f t="shared" si="19"/>
        <v>0</v>
      </c>
      <c r="T60" s="86">
        <f t="shared" si="19"/>
        <v>0</v>
      </c>
      <c r="U60" s="86">
        <f t="shared" si="19"/>
        <v>0</v>
      </c>
    </row>
    <row r="61" spans="1:9" ht="15">
      <c r="A61" s="30"/>
      <c r="B61" s="30"/>
      <c r="C61" s="56" t="s">
        <v>226</v>
      </c>
      <c r="D61" s="37" t="s">
        <v>194</v>
      </c>
      <c r="E61" s="57">
        <v>691680</v>
      </c>
      <c r="F61" s="52">
        <v>1128690</v>
      </c>
      <c r="G61" s="60">
        <f t="shared" si="12"/>
        <v>163.18095072866066</v>
      </c>
      <c r="H61" s="52">
        <v>-216795</v>
      </c>
      <c r="I61" s="117">
        <f>F61+H61</f>
        <v>911895</v>
      </c>
    </row>
    <row r="62" spans="1:9" ht="15">
      <c r="A62" s="30"/>
      <c r="B62" s="30"/>
      <c r="C62" s="56" t="s">
        <v>227</v>
      </c>
      <c r="D62" s="37" t="s">
        <v>151</v>
      </c>
      <c r="E62" s="57">
        <v>8665</v>
      </c>
      <c r="F62" s="52">
        <v>21366</v>
      </c>
      <c r="G62" s="60">
        <f t="shared" si="12"/>
        <v>246.57818811309866</v>
      </c>
      <c r="H62" s="52">
        <v>-4057</v>
      </c>
      <c r="I62" s="117">
        <f aca="true" t="shared" si="20" ref="I62:I67">F62+H62</f>
        <v>17309</v>
      </c>
    </row>
    <row r="63" spans="1:9" ht="15">
      <c r="A63" s="30"/>
      <c r="B63" s="30"/>
      <c r="C63" s="56" t="s">
        <v>228</v>
      </c>
      <c r="D63" s="37" t="s">
        <v>153</v>
      </c>
      <c r="E63" s="57">
        <v>11576</v>
      </c>
      <c r="F63" s="52">
        <v>16886</v>
      </c>
      <c r="G63" s="60">
        <f t="shared" si="12"/>
        <v>145.87076710435383</v>
      </c>
      <c r="H63" s="52">
        <v>-738</v>
      </c>
      <c r="I63" s="117">
        <f t="shared" si="20"/>
        <v>16148</v>
      </c>
    </row>
    <row r="64" spans="1:9" ht="15">
      <c r="A64" s="30"/>
      <c r="B64" s="30"/>
      <c r="C64" s="56" t="s">
        <v>229</v>
      </c>
      <c r="D64" s="37" t="s">
        <v>154</v>
      </c>
      <c r="E64" s="57">
        <v>213</v>
      </c>
      <c r="F64" s="52">
        <v>524</v>
      </c>
      <c r="G64" s="60">
        <f t="shared" si="12"/>
        <v>246.0093896713615</v>
      </c>
      <c r="H64" s="52">
        <v>-99</v>
      </c>
      <c r="I64" s="117">
        <f t="shared" si="20"/>
        <v>425</v>
      </c>
    </row>
    <row r="65" spans="1:9" ht="15">
      <c r="A65" s="30"/>
      <c r="B65" s="30"/>
      <c r="C65" s="56" t="s">
        <v>230</v>
      </c>
      <c r="D65" s="37" t="s">
        <v>138</v>
      </c>
      <c r="E65" s="57">
        <v>1910</v>
      </c>
      <c r="F65" s="52">
        <v>3234</v>
      </c>
      <c r="G65" s="60">
        <f t="shared" si="12"/>
        <v>169.3193717277487</v>
      </c>
      <c r="H65" s="52">
        <v>-614</v>
      </c>
      <c r="I65" s="117">
        <f t="shared" si="20"/>
        <v>2620</v>
      </c>
    </row>
    <row r="66" spans="1:9" ht="15">
      <c r="A66" s="30"/>
      <c r="B66" s="30"/>
      <c r="C66" s="56" t="s">
        <v>231</v>
      </c>
      <c r="D66" s="37" t="s">
        <v>161</v>
      </c>
      <c r="E66" s="57"/>
      <c r="F66" s="52">
        <v>300</v>
      </c>
      <c r="G66" s="60"/>
      <c r="H66" s="52"/>
      <c r="I66" s="117">
        <f t="shared" si="20"/>
        <v>300</v>
      </c>
    </row>
    <row r="67" spans="1:9" ht="15">
      <c r="A67" s="30"/>
      <c r="B67" s="30"/>
      <c r="C67" s="56" t="s">
        <v>232</v>
      </c>
      <c r="D67" s="37" t="s">
        <v>140</v>
      </c>
      <c r="E67" s="57">
        <v>1956</v>
      </c>
      <c r="F67" s="52">
        <v>6000</v>
      </c>
      <c r="G67" s="60">
        <f t="shared" si="12"/>
        <v>306.7484662576687</v>
      </c>
      <c r="H67" s="52">
        <v>-1197</v>
      </c>
      <c r="I67" s="117">
        <f t="shared" si="20"/>
        <v>4803</v>
      </c>
    </row>
    <row r="68" spans="1:21" ht="46.5" customHeight="1">
      <c r="A68" s="30"/>
      <c r="B68" s="35">
        <v>85213</v>
      </c>
      <c r="C68" s="56"/>
      <c r="D68" s="37" t="s">
        <v>114</v>
      </c>
      <c r="E68" s="33">
        <f>SUM(E69)</f>
        <v>6500</v>
      </c>
      <c r="F68" s="59">
        <f>F69</f>
        <v>7400</v>
      </c>
      <c r="G68" s="59">
        <f aca="true" t="shared" si="21" ref="G68:U68">G69</f>
        <v>113.84615384615384</v>
      </c>
      <c r="H68" s="59">
        <f t="shared" si="21"/>
        <v>0</v>
      </c>
      <c r="I68" s="59">
        <f t="shared" si="21"/>
        <v>7400</v>
      </c>
      <c r="J68" s="116">
        <f t="shared" si="21"/>
        <v>0</v>
      </c>
      <c r="K68" s="59">
        <f t="shared" si="21"/>
        <v>0</v>
      </c>
      <c r="L68" s="59">
        <f t="shared" si="21"/>
        <v>0</v>
      </c>
      <c r="M68" s="59">
        <f t="shared" si="21"/>
        <v>0</v>
      </c>
      <c r="N68" s="59">
        <f t="shared" si="21"/>
        <v>0</v>
      </c>
      <c r="O68" s="59">
        <f t="shared" si="21"/>
        <v>0</v>
      </c>
      <c r="P68" s="59">
        <f t="shared" si="21"/>
        <v>0</v>
      </c>
      <c r="Q68" s="59">
        <f t="shared" si="21"/>
        <v>0</v>
      </c>
      <c r="R68" s="59">
        <f t="shared" si="21"/>
        <v>0</v>
      </c>
      <c r="S68" s="59">
        <f t="shared" si="21"/>
        <v>0</v>
      </c>
      <c r="T68" s="59">
        <f t="shared" si="21"/>
        <v>0</v>
      </c>
      <c r="U68" s="59">
        <f t="shared" si="21"/>
        <v>0</v>
      </c>
    </row>
    <row r="69" spans="1:9" ht="15">
      <c r="A69" s="30"/>
      <c r="B69" s="35"/>
      <c r="C69" s="56" t="s">
        <v>233</v>
      </c>
      <c r="D69" s="37" t="s">
        <v>195</v>
      </c>
      <c r="E69" s="57">
        <v>6500</v>
      </c>
      <c r="F69" s="52">
        <v>7400</v>
      </c>
      <c r="G69" s="60">
        <f t="shared" si="12"/>
        <v>113.84615384615384</v>
      </c>
      <c r="H69" s="25"/>
      <c r="I69" s="117">
        <f>F69+H69</f>
        <v>7400</v>
      </c>
    </row>
    <row r="70" spans="1:21" ht="30">
      <c r="A70" s="30"/>
      <c r="B70" s="35">
        <v>85214</v>
      </c>
      <c r="C70" s="56"/>
      <c r="D70" s="37" t="s">
        <v>236</v>
      </c>
      <c r="E70" s="57">
        <f>SUM(E71:E71)</f>
        <v>27800</v>
      </c>
      <c r="F70" s="52">
        <f>F71</f>
        <v>29800</v>
      </c>
      <c r="G70" s="52">
        <f aca="true" t="shared" si="22" ref="G70:U70">G71</f>
        <v>107.19424460431655</v>
      </c>
      <c r="H70" s="52">
        <f t="shared" si="22"/>
        <v>0</v>
      </c>
      <c r="I70" s="52">
        <f t="shared" si="22"/>
        <v>29800</v>
      </c>
      <c r="J70" s="112">
        <f t="shared" si="22"/>
        <v>0</v>
      </c>
      <c r="K70" s="52">
        <f t="shared" si="22"/>
        <v>0</v>
      </c>
      <c r="L70" s="52">
        <f t="shared" si="22"/>
        <v>0</v>
      </c>
      <c r="M70" s="52">
        <f t="shared" si="22"/>
        <v>0</v>
      </c>
      <c r="N70" s="52">
        <f t="shared" si="22"/>
        <v>0</v>
      </c>
      <c r="O70" s="52">
        <f t="shared" si="22"/>
        <v>0</v>
      </c>
      <c r="P70" s="52">
        <f t="shared" si="22"/>
        <v>0</v>
      </c>
      <c r="Q70" s="52">
        <f t="shared" si="22"/>
        <v>0</v>
      </c>
      <c r="R70" s="52">
        <f t="shared" si="22"/>
        <v>0</v>
      </c>
      <c r="S70" s="52">
        <f t="shared" si="22"/>
        <v>0</v>
      </c>
      <c r="T70" s="52">
        <f t="shared" si="22"/>
        <v>0</v>
      </c>
      <c r="U70" s="52">
        <f t="shared" si="22"/>
        <v>0</v>
      </c>
    </row>
    <row r="71" spans="1:9" ht="15">
      <c r="A71" s="30"/>
      <c r="B71" s="30"/>
      <c r="C71" s="56">
        <v>3110</v>
      </c>
      <c r="D71" s="30" t="s">
        <v>194</v>
      </c>
      <c r="E71" s="57">
        <v>27800</v>
      </c>
      <c r="F71" s="52">
        <v>29800</v>
      </c>
      <c r="G71" s="60">
        <f t="shared" si="12"/>
        <v>107.19424460431655</v>
      </c>
      <c r="H71" s="25"/>
      <c r="I71" s="117">
        <f>F71+H71</f>
        <v>29800</v>
      </c>
    </row>
    <row r="72" spans="1:21" ht="15">
      <c r="A72" s="30"/>
      <c r="B72" s="30"/>
      <c r="C72" s="56"/>
      <c r="D72" s="26" t="s">
        <v>234</v>
      </c>
      <c r="E72" s="61" t="e">
        <f>E42+E52+E56+E59</f>
        <v>#REF!</v>
      </c>
      <c r="F72" s="61">
        <f>F42+F52+F56+F59</f>
        <v>1256580</v>
      </c>
      <c r="G72" s="61">
        <f aca="true" t="shared" si="23" ref="G72:U72">G42+G52+G56+G59</f>
        <v>2604.9628879116717</v>
      </c>
      <c r="H72" s="61">
        <f t="shared" si="23"/>
        <v>-223531</v>
      </c>
      <c r="I72" s="61">
        <f t="shared" si="23"/>
        <v>1033049</v>
      </c>
      <c r="J72" s="114">
        <f t="shared" si="23"/>
        <v>0</v>
      </c>
      <c r="K72" s="61">
        <f t="shared" si="23"/>
        <v>0</v>
      </c>
      <c r="L72" s="61">
        <f t="shared" si="23"/>
        <v>0</v>
      </c>
      <c r="M72" s="61">
        <f t="shared" si="23"/>
        <v>0</v>
      </c>
      <c r="N72" s="61">
        <f t="shared" si="23"/>
        <v>0</v>
      </c>
      <c r="O72" s="61">
        <f t="shared" si="23"/>
        <v>0</v>
      </c>
      <c r="P72" s="61">
        <f t="shared" si="23"/>
        <v>0</v>
      </c>
      <c r="Q72" s="61">
        <f t="shared" si="23"/>
        <v>0</v>
      </c>
      <c r="R72" s="61">
        <f t="shared" si="23"/>
        <v>0</v>
      </c>
      <c r="S72" s="61">
        <f t="shared" si="23"/>
        <v>0</v>
      </c>
      <c r="T72" s="61">
        <f t="shared" si="23"/>
        <v>0</v>
      </c>
      <c r="U72" s="61">
        <f t="shared" si="23"/>
        <v>0</v>
      </c>
    </row>
    <row r="76" spans="4:36" ht="14.25">
      <c r="D76" s="143" t="s">
        <v>245</v>
      </c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</row>
    <row r="77" spans="5:17" ht="14.25">
      <c r="E77" s="53"/>
      <c r="F77" s="53"/>
      <c r="G77" s="53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5:17" ht="14.25">
      <c r="E78" s="53"/>
      <c r="F78" s="53"/>
      <c r="G78" s="53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4:17" ht="14.25">
      <c r="D79" s="143" t="s">
        <v>246</v>
      </c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2"/>
      <c r="Q79" s="12"/>
    </row>
  </sheetData>
  <mergeCells count="15">
    <mergeCell ref="D76:AJ76"/>
    <mergeCell ref="D79:O79"/>
    <mergeCell ref="D32:K32"/>
    <mergeCell ref="D33:J33"/>
    <mergeCell ref="D34:J34"/>
    <mergeCell ref="D35:J35"/>
    <mergeCell ref="A39:B39"/>
    <mergeCell ref="D1:K1"/>
    <mergeCell ref="D2:J2"/>
    <mergeCell ref="D3:J3"/>
    <mergeCell ref="D4:J4"/>
    <mergeCell ref="A6:G6"/>
    <mergeCell ref="A38:G38"/>
    <mergeCell ref="D28:F28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U.G. KLESZCZEWO</dc:creator>
  <cp:keywords/>
  <dc:description/>
  <cp:lastModifiedBy> U.G. KLESZCZEWO</cp:lastModifiedBy>
  <cp:lastPrinted>2006-03-30T11:08:38Z</cp:lastPrinted>
  <dcterms:created xsi:type="dcterms:W3CDTF">2005-10-20T11:32:55Z</dcterms:created>
  <dcterms:modified xsi:type="dcterms:W3CDTF">2006-03-31T09:14:03Z</dcterms:modified>
  <cp:category/>
  <cp:version/>
  <cp:contentType/>
  <cp:contentStatus/>
</cp:coreProperties>
</file>