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1  dochody" sheetId="5" r:id="rId1"/>
    <sheet name="2 wydatki" sheetId="1" r:id="rId2"/>
    <sheet name="2a majatkowe" sheetId="8" r:id="rId3"/>
    <sheet name="3 zlecone" sheetId="7" r:id="rId4"/>
    <sheet name="4 przychody" sheetId="9" r:id="rId5"/>
  </sheets>
  <definedNames/>
  <calcPr calcId="152511"/>
</workbook>
</file>

<file path=xl/sharedStrings.xml><?xml version="1.0" encoding="utf-8"?>
<sst xmlns="http://schemas.openxmlformats.org/spreadsheetml/2006/main" count="406" uniqueCount="211">
  <si>
    <t>Treść</t>
  </si>
  <si>
    <t>Zmiana</t>
  </si>
  <si>
    <t>Rady  Gminy Kleszczewo</t>
  </si>
  <si>
    <t>Roz dział</t>
  </si>
  <si>
    <t>Para graf</t>
  </si>
  <si>
    <t>Załącznik Nr 1</t>
  </si>
  <si>
    <t>Zmiana planu wydatków  budżetu gminy na 2017r.</t>
  </si>
  <si>
    <t xml:space="preserve">       Przewodniczący Rady Gminy</t>
  </si>
  <si>
    <t xml:space="preserve">             Henryk Lesiński</t>
  </si>
  <si>
    <t>w tym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</si>
  <si>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</si>
  <si>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</si>
  <si>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</si>
  <si>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</si>
  <si>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</si>
  <si>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</si>
  <si>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</si>
  <si>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</si>
  <si>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</si>
  <si>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</si>
  <si>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</si>
  <si>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</si>
  <si>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</si>
  <si>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</si>
  <si>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</si>
  <si>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</si>
  <si>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</si>
  <si>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w tym:</t>
  </si>
  <si>
    <t>na programy finansowane z udziałem środków, o których mowa w art. 5 ust. 1   pkt.  2</t>
  </si>
  <si>
    <t>Załącznik Nr 2</t>
  </si>
  <si>
    <t>(zmiana załącznika Nr 2 do Uchwały Nr XXIII/162/2016  Rady Gminy Kleszczewo z dnia 21 grudnia 2016r.)</t>
  </si>
  <si>
    <t>Dział</t>
  </si>
  <si>
    <t>Załącznik Nr 3</t>
  </si>
  <si>
    <t>Przed zmianą</t>
  </si>
  <si>
    <t>Po zmianie</t>
  </si>
  <si>
    <t>0,00</t>
  </si>
  <si>
    <t>4210</t>
  </si>
  <si>
    <t>Zakup materiałów i wyposażenia</t>
  </si>
  <si>
    <t>900</t>
  </si>
  <si>
    <t>Gospodarka komunalna i ochrona środowiska</t>
  </si>
  <si>
    <t>4 568 188,91</t>
  </si>
  <si>
    <t>90095</t>
  </si>
  <si>
    <t>Pozostała działalność</t>
  </si>
  <si>
    <t>283 491,11</t>
  </si>
  <si>
    <t>Razem:</t>
  </si>
  <si>
    <t>43 255 422,76</t>
  </si>
  <si>
    <t>do Uchwały  Nr XXVI/189/2017</t>
  </si>
  <si>
    <t>z dnia  22 lutego  2017r.</t>
  </si>
  <si>
    <t>(zmiana załącznika Nr 3 do Uchwały Nr XXIII/162/2016  Rady Gminy Kleszczewo z dnia 21 grudnia 2016r.)</t>
  </si>
  <si>
    <t>Zmiana planu dochodów  budżetu gminy na 2017r.</t>
  </si>
  <si>
    <t>(zmiana załącznika Nr 1 do Uchwały Nr XXIII/162/2016  Rady Gminy Kleszczewo z dnia 21 grudnia 2016r.)</t>
  </si>
  <si>
    <t>dochody bieżace</t>
  </si>
  <si>
    <t>z tytułu dotacji i środków na finansowanie wydatków na realizację zadań finansowanych z udziałem środków, o których mowa w art..5 ust.1 pkt 2 i 3</t>
  </si>
  <si>
    <t>dochody majątkowe</t>
  </si>
  <si>
    <t>852</t>
  </si>
  <si>
    <t>Pomoc społeczna</t>
  </si>
  <si>
    <t>301 745,00</t>
  </si>
  <si>
    <t>2 695,00</t>
  </si>
  <si>
    <t>304 440,00</t>
  </si>
  <si>
    <t>116,00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</si>
  <si>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</si>
  <si>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</si>
  <si>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85228</t>
  </si>
  <si>
    <t>Usługi opiekuńcze i specjalistyczne usługi opiekuńcze</t>
  </si>
  <si>
    <t>8 404,00</t>
  </si>
  <si>
    <t>2 579,00</t>
  </si>
  <si>
    <t>10 983,00</t>
  </si>
  <si>
    <t>58 000,00</t>
  </si>
  <si>
    <t>42 605,00</t>
  </si>
  <si>
    <t>100 605,00</t>
  </si>
  <si>
    <t>90017</t>
  </si>
  <si>
    <t>Zakłady gospodarki komunalnej</t>
  </si>
  <si>
    <t>6660</t>
  </si>
  <si>
    <t>Wpływy ze zwrotów dotacji oraz płatności wykorzystanych niezgodnie z przeznaczeniem lub wykorzystanych z naruszeniem procedur, o których mowa w art. 184 ustawy, pobranych nienależnie lub w nadmiernej wysokości, dotyczące dochodów majątkowych</t>
  </si>
  <si>
    <t>34 415 877,00</t>
  </si>
  <si>
    <t>45 300,00</t>
  </si>
  <si>
    <t>34 461 177,00</t>
  </si>
  <si>
    <t>1 307 575,00</t>
  </si>
  <si>
    <t>24 695,00</t>
  </si>
  <si>
    <t>1 332 270,00</t>
  </si>
  <si>
    <t>85203</t>
  </si>
  <si>
    <t>Ośrodki wsparcia</t>
  </si>
  <si>
    <t>91 440,00</t>
  </si>
  <si>
    <t>4040</t>
  </si>
  <si>
    <t>Dodatkowe wynagrodzenie roczne</t>
  </si>
  <si>
    <t>3 459,00</t>
  </si>
  <si>
    <t>55,00</t>
  </si>
  <si>
    <t>3 514,00</t>
  </si>
  <si>
    <t>4220</t>
  </si>
  <si>
    <t>Zakup środków żywności</t>
  </si>
  <si>
    <t>11 176,00</t>
  </si>
  <si>
    <t>- 55,00</t>
  </si>
  <si>
    <t>11 121,00</t>
  </si>
  <si>
    <t>85215</t>
  </si>
  <si>
    <t>Dodatki mieszkaniowe</t>
  </si>
  <si>
    <t>14 538,00</t>
  </si>
  <si>
    <t>14 654,00</t>
  </si>
  <si>
    <t>3110</t>
  </si>
  <si>
    <t>Świadczenia społeczne</t>
  </si>
  <si>
    <t>12 524,00</t>
  </si>
  <si>
    <t>113,73</t>
  </si>
  <si>
    <t>12 637,73</t>
  </si>
  <si>
    <t>2,27</t>
  </si>
  <si>
    <t>11 531,00</t>
  </si>
  <si>
    <t>24 579,00</t>
  </si>
  <si>
    <t>36 110,00</t>
  </si>
  <si>
    <t>4017</t>
  </si>
  <si>
    <t>Wynagrodzenia osobowe pracowników</t>
  </si>
  <si>
    <t>1 425,30</t>
  </si>
  <si>
    <t>4019</t>
  </si>
  <si>
    <t>251,52</t>
  </si>
  <si>
    <t>4117</t>
  </si>
  <si>
    <t>Składki na ubezpieczenia społeczne</t>
  </si>
  <si>
    <t>257,40</t>
  </si>
  <si>
    <t>4119</t>
  </si>
  <si>
    <t>45,43</t>
  </si>
  <si>
    <t>4127</t>
  </si>
  <si>
    <t>Składki na Fundusz Pracy</t>
  </si>
  <si>
    <t>17,30</t>
  </si>
  <si>
    <t>4129</t>
  </si>
  <si>
    <t>3,05</t>
  </si>
  <si>
    <t>4177</t>
  </si>
  <si>
    <t>Wynagrodzenia bezosobowe</t>
  </si>
  <si>
    <t>17 000,00</t>
  </si>
  <si>
    <t>4179</t>
  </si>
  <si>
    <t>3 000,00</t>
  </si>
  <si>
    <t>4300</t>
  </si>
  <si>
    <t>Zakup usług pozostałych</t>
  </si>
  <si>
    <t>20 605,00</t>
  </si>
  <si>
    <t>4 588 793,91</t>
  </si>
  <si>
    <t>304 096,11</t>
  </si>
  <si>
    <t>64 876,16</t>
  </si>
  <si>
    <t>85 481,16</t>
  </si>
  <si>
    <t>106 369,00</t>
  </si>
  <si>
    <t>109 064,00</t>
  </si>
  <si>
    <t>7 458 310,00</t>
  </si>
  <si>
    <t>7 461 005,00</t>
  </si>
  <si>
    <t>Dochody</t>
  </si>
  <si>
    <t xml:space="preserve">Zmiana dochodów i wydatków związanych z realizacją zadań z zakresu administracji rządowej i innych zadań zleconych gminie  ustawami  w 2017r. </t>
  </si>
  <si>
    <t>Zmiana planu  wydatków majątkowych  na 2017r.</t>
  </si>
  <si>
    <t>(zmiana załącznika Nr 2a do Uchwały Nr XXIII/162/2016  Rady Gminy Kleszczewo z dnia 21 grudnia 2016r.)</t>
  </si>
  <si>
    <t>Określenie zadania</t>
  </si>
  <si>
    <t>Plan</t>
  </si>
  <si>
    <t>Zmiana planu</t>
  </si>
  <si>
    <t>Plan po zmianie</t>
  </si>
  <si>
    <t>6620</t>
  </si>
  <si>
    <t>Dotacja do ZDP do przebudowy sieci wodociągowej  w ulicy Swarzędzkiej w Gowarzewie w związku z przebudową drogi powiatowej</t>
  </si>
  <si>
    <t>6050</t>
  </si>
  <si>
    <t>Kanalizacja sanitarna w Gowarzewie ul. Siekierecka i Swarzędzka</t>
  </si>
  <si>
    <t>Budowa kanalizacji sanitarnej wraz z przykanalikami oraz sieci wodociągowej wraz z przyłączami w miejscowości Komorniki</t>
  </si>
  <si>
    <t>Rozbudowa i modernizacja oczyszczalni ścieków w Nagradowicach</t>
  </si>
  <si>
    <t>01010</t>
  </si>
  <si>
    <t>razem</t>
  </si>
  <si>
    <t>Projekt ronda i chodników w Tulcach przy Sanktuarium</t>
  </si>
  <si>
    <t>60014</t>
  </si>
  <si>
    <t>Dotacja na projekt drogi Poznań-Tulce-Gowarzewo</t>
  </si>
  <si>
    <t>Dotacja na przebudowę dróg powiatowych</t>
  </si>
  <si>
    <t>Nawierzchnia asfaltowa na  drodze nr 2442P Markowice w kierunku na Czerlejno (przekazana z Powiatu)</t>
  </si>
  <si>
    <t>Budowa drogi w Krzyżownikach</t>
  </si>
  <si>
    <t>Bezpieczeństwo i utrzymanie porządku, rozwój kultury - Fundusz sołecki - Krerowo</t>
  </si>
  <si>
    <t>Promocja sołectwa, bezpieczeństwo mieszkańców oraz utrzymanie czystości i porządku - Fundusz sołecki - Poklatki</t>
  </si>
  <si>
    <t>Budowa dróg gminnych - ulicy Świerkowej  i ulicy   Tulipanowej w Tulcach</t>
  </si>
  <si>
    <t>Przebudowa budynku w zakresie pomieszczeń sali widowiskowej i zagospodarowanie terenu w miejscowości Śródka</t>
  </si>
  <si>
    <t>Budynek    dla  OPS i Policji</t>
  </si>
  <si>
    <t>Remont i przebudowa budynku użyteczności publicznej w Komornikach</t>
  </si>
  <si>
    <t>Projekt buodowy świetlicy w Nagradowicach</t>
  </si>
  <si>
    <t xml:space="preserve">Termomodernizacja budynku komunalnego  w Gowarzewie </t>
  </si>
  <si>
    <t>Zakup sprzętu i programów do Urządu Gminy</t>
  </si>
  <si>
    <t>Promocja sołectwa, bezpieczeństwo mieszkańców oraz utrzymanie czystości i porządku - Fundusz sołecki-  Gowarzewo</t>
  </si>
  <si>
    <t>Termomodernizacja  budynku szkoły w Kleszczewie</t>
  </si>
  <si>
    <t>"Poprawa efektywności kształcenia w Zespole szkół w Tulcach poprzez rozbudowę szkoły oraz wyposażenie pracowni przedmiotowych"</t>
  </si>
  <si>
    <t>Budowa przedszkola w Kleszczewie</t>
  </si>
  <si>
    <t>budowa oświetlenia ulicznego</t>
  </si>
  <si>
    <t>Bezpieczeństwo mieszkańców oraz utrzymanie czystości i  porządku- Fundusz sołecki -  Kleszczewo</t>
  </si>
  <si>
    <t xml:space="preserve">Zadania inwestycyjne związane z zaopatrzeniem w wodę, odbiorem ścieków i transportem publicznym </t>
  </si>
  <si>
    <t>Promocja sołectwa, bezpieczeństwo mieszkańców oraz utrzymanie czystości i porządku - Fundusz sołecki - Tulce</t>
  </si>
  <si>
    <t>Rozwój kultury i rekreacji - Fundusz Sołecki - Szewce</t>
  </si>
  <si>
    <t>Promocja sołectwa, bezpieczeństwo mieszkańców oraz utrzymanie czystości i porządku - Fundusz sołecki - Gowarzewo</t>
  </si>
  <si>
    <t>Promocja sołectwa, bezpieczeństwo mieszkańców oraz utrzymanie czystości i porządku - Fundusz sołecki-  Nagradowice</t>
  </si>
  <si>
    <t>Utrzymanie porządku  Fundusz sołecki - Tanibórz</t>
  </si>
  <si>
    <t>Projekt boiska w Markowicach</t>
  </si>
  <si>
    <t>Trybuny na stadionie w Kleszczewie</t>
  </si>
  <si>
    <t>Siłownie zewnętrzne</t>
  </si>
  <si>
    <t>Ogółem wydatki majątkowe</t>
  </si>
  <si>
    <t xml:space="preserve">                                                                                                   Przewodniczący Rady Gminy</t>
  </si>
  <si>
    <t xml:space="preserve">                                                                                                        Henryk Lesiński</t>
  </si>
  <si>
    <t>Budowa boiska wielofunkcyjnego w Gowarzewie</t>
  </si>
  <si>
    <t xml:space="preserve"> Przychody  i rozchody budżetu w 2017 roku</t>
  </si>
  <si>
    <t>(zmiana załącznika Nr 5 do Uchwały Nr XXIII/162/2016  Rady Gminy Kleszczewo z dnia 21 grudnia 2016r.)</t>
  </si>
  <si>
    <t>Plan po zmiane</t>
  </si>
  <si>
    <t>Wolne środki, o których mowa w art. 217 ust.2 pkt 6 ustawy</t>
  </si>
  <si>
    <t>Przychody ze spłat pożyczek i kredytów udzielonych ze środków publicznych</t>
  </si>
  <si>
    <t>Przychody z zaciągniętych pożyczek i kredytów na rynku krajowym</t>
  </si>
  <si>
    <t>Razem przychody</t>
  </si>
  <si>
    <t>Spłaty otrzymanych krajowych pożyczek i kredytów</t>
  </si>
  <si>
    <t>Razem rozchody</t>
  </si>
  <si>
    <t xml:space="preserve">     Przewodniczący Rady Gminy</t>
  </si>
  <si>
    <t xml:space="preserve">                 Henryk Lesiński</t>
  </si>
  <si>
    <t>Załącznik Nr 4</t>
  </si>
  <si>
    <t>926</t>
  </si>
  <si>
    <t>Kultura fizyczna</t>
  </si>
  <si>
    <t>92695</t>
  </si>
  <si>
    <t>549 607,92</t>
  </si>
  <si>
    <t>400 000,00</t>
  </si>
  <si>
    <t>949 607,92</t>
  </si>
  <si>
    <t>Wydatki inwestycyjne jednostek budżetowych</t>
  </si>
  <si>
    <t>445 607,92</t>
  </si>
  <si>
    <t>845 607,92</t>
  </si>
  <si>
    <t>445 300,00</t>
  </si>
  <si>
    <t>43 700 722,76</t>
  </si>
  <si>
    <t>Załącznik Nr 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</si>
</sst>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8.5"/>
      <name val="Arial"/>
      <family val="2"/>
    </font>
    <font>
      <b/>
      <sz val="10"/>
      <color indexed="8"/>
      <name val="Times New Roman"/>
      <family val="1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b/>
      <sz val="10"/>
      <color indexed="8"/>
      <name val="Arial"/>
      <family val="2"/>
    </font>
    <font>
      <sz val="8.5"/>
      <color theme="1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indexed="8"/>
      <name val="Arial"/>
      <family val="2"/>
    </font>
    <font>
      <b/>
      <sz val="8.5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hair">
        <color indexed="8"/>
      </bottom>
    </border>
    <border>
      <left/>
      <right/>
      <top/>
      <bottom style="hair">
        <color indexed="8"/>
      </bottom>
    </border>
    <border>
      <left style="hair"/>
      <right style="hair"/>
      <top/>
      <bottom style="hair"/>
    </border>
    <border>
      <left style="hair"/>
      <right style="hair"/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 style="hair"/>
    </border>
    <border>
      <left/>
      <right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1">
    <xf numFmtId="0" fontId="0" fillId="0" borderId="0" xfId="0"/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/>
    </xf>
    <xf numFmtId="0" fontId="6" fillId="2" borderId="0" xfId="0" applyFont="1" applyFill="1"/>
    <xf numFmtId="0" fontId="0" fillId="2" borderId="0" xfId="0" applyFill="1"/>
    <xf numFmtId="0" fontId="9" fillId="2" borderId="0" xfId="0" applyFont="1" applyFill="1"/>
    <xf numFmtId="49" fontId="4" fillId="3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3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1" xfId="0" applyNumberFormat="1" applyFont="1" applyFill="1" applyBorder="1" applyAlignment="1">
      <alignment vertical="center"/>
    </xf>
    <xf numFmtId="4" fontId="10" fillId="2" borderId="2" xfId="0" applyNumberFormat="1" applyFont="1" applyFill="1" applyBorder="1" applyAlignment="1">
      <alignment vertical="center"/>
    </xf>
    <xf numFmtId="49" fontId="0" fillId="0" borderId="0" xfId="0" applyNumberFormat="1"/>
    <xf numFmtId="4" fontId="0" fillId="0" borderId="0" xfId="0" applyNumberFormat="1"/>
    <xf numFmtId="2" fontId="0" fillId="0" borderId="0" xfId="0" applyNumberFormat="1"/>
    <xf numFmtId="49" fontId="1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12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3" xfId="0" applyNumberFormat="1" applyFont="1" applyFill="1" applyBorder="1" applyAlignment="1" applyProtection="1">
      <alignment horizontal="right" vertical="center" wrapText="1"/>
      <protection locked="0"/>
    </xf>
    <xf numFmtId="49" fontId="14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/>
    <xf numFmtId="0" fontId="10" fillId="2" borderId="0" xfId="0" applyFont="1" applyFill="1" applyBorder="1"/>
    <xf numFmtId="0" fontId="10" fillId="2" borderId="0" xfId="0" applyFont="1" applyFill="1"/>
    <xf numFmtId="4" fontId="10" fillId="2" borderId="2" xfId="0" applyNumberFormat="1" applyFont="1" applyFill="1" applyBorder="1"/>
    <xf numFmtId="0" fontId="10" fillId="2" borderId="2" xfId="0" applyFont="1" applyFill="1" applyBorder="1" applyAlignment="1">
      <alignment vertical="center"/>
    </xf>
    <xf numFmtId="4" fontId="16" fillId="2" borderId="2" xfId="0" applyNumberFormat="1" applyFont="1" applyFill="1" applyBorder="1"/>
    <xf numFmtId="49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0" xfId="0" applyNumberFormat="1" applyFont="1" applyFill="1" applyBorder="1" applyAlignment="1" applyProtection="1">
      <alignment horizontal="left"/>
      <protection locked="0"/>
    </xf>
    <xf numFmtId="49" fontId="12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16" fillId="2" borderId="2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5" fillId="0" borderId="0" xfId="0" applyFont="1"/>
    <xf numFmtId="49" fontId="19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19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>
      <alignment horizontal="center" vertical="center" wrapText="1"/>
    </xf>
    <xf numFmtId="0" fontId="17" fillId="2" borderId="0" xfId="0" applyFont="1" applyFill="1"/>
    <xf numFmtId="49" fontId="19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6" xfId="0" applyNumberFormat="1" applyFont="1" applyFill="1" applyBorder="1" applyAlignment="1" applyProtection="1">
      <alignment horizontal="left" vertical="center" wrapText="1"/>
      <protection locked="0"/>
    </xf>
    <xf numFmtId="4" fontId="17" fillId="3" borderId="9" xfId="0" applyNumberFormat="1" applyFont="1" applyFill="1" applyBorder="1" applyAlignment="1" applyProtection="1">
      <alignment horizontal="right" vertical="center" wrapText="1"/>
      <protection locked="0"/>
    </xf>
    <xf numFmtId="4" fontId="17" fillId="2" borderId="2" xfId="0" applyNumberFormat="1" applyFont="1" applyFill="1" applyBorder="1" applyAlignment="1">
      <alignment horizontal="right" vertical="center"/>
    </xf>
    <xf numFmtId="49" fontId="17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19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3" xfId="0" applyNumberFormat="1" applyFont="1" applyFill="1" applyBorder="1" applyAlignment="1" applyProtection="1">
      <alignment horizontal="left" vertical="center" wrapText="1"/>
      <protection locked="0"/>
    </xf>
    <xf numFmtId="4" fontId="19" fillId="3" borderId="10" xfId="0" applyNumberFormat="1" applyFont="1" applyFill="1" applyBorder="1" applyAlignment="1" applyProtection="1">
      <alignment horizontal="right" vertical="center" wrapText="1"/>
      <protection locked="0"/>
    </xf>
    <xf numFmtId="49" fontId="19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19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/>
    <xf numFmtId="4" fontId="19" fillId="3" borderId="13" xfId="0" applyNumberFormat="1" applyFont="1" applyFill="1" applyBorder="1" applyAlignment="1" applyProtection="1">
      <alignment horizontal="center" vertical="center" wrapText="1"/>
      <protection locked="0"/>
    </xf>
    <xf numFmtId="4" fontId="17" fillId="2" borderId="2" xfId="0" applyNumberFormat="1" applyFont="1" applyFill="1" applyBorder="1"/>
    <xf numFmtId="49" fontId="19" fillId="3" borderId="6" xfId="0" applyNumberFormat="1" applyFont="1" applyFill="1" applyBorder="1" applyAlignment="1" applyProtection="1">
      <alignment horizontal="left" vertical="center" wrapText="1"/>
      <protection locked="0"/>
    </xf>
    <xf numFmtId="4" fontId="19" fillId="2" borderId="2" xfId="0" applyNumberFormat="1" applyFont="1" applyFill="1" applyBorder="1"/>
    <xf numFmtId="4" fontId="17" fillId="3" borderId="7" xfId="0" applyNumberFormat="1" applyFont="1" applyFill="1" applyBorder="1" applyAlignment="1" applyProtection="1">
      <alignment horizontal="right" vertical="center" wrapText="1"/>
      <protection locked="0"/>
    </xf>
    <xf numFmtId="4" fontId="17" fillId="2" borderId="2" xfId="0" applyNumberFormat="1" applyFont="1" applyFill="1" applyBorder="1" applyAlignment="1">
      <alignment vertical="center"/>
    </xf>
    <xf numFmtId="0" fontId="17" fillId="2" borderId="14" xfId="0" applyFont="1" applyFill="1" applyBorder="1" applyAlignment="1">
      <alignment vertical="center"/>
    </xf>
    <xf numFmtId="49" fontId="19" fillId="3" borderId="15" xfId="0" applyNumberFormat="1" applyFont="1" applyFill="1" applyBorder="1" applyAlignment="1" applyProtection="1">
      <alignment horizontal="center" vertical="center" wrapText="1"/>
      <protection locked="0"/>
    </xf>
    <xf numFmtId="4" fontId="19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15" xfId="0" applyNumberFormat="1" applyFont="1" applyFill="1" applyBorder="1" applyAlignment="1" applyProtection="1">
      <alignment horizontal="left" vertical="center" wrapText="1"/>
      <protection locked="0"/>
    </xf>
    <xf numFmtId="4" fontId="17" fillId="3" borderId="16" xfId="0" applyNumberFormat="1" applyFont="1" applyFill="1" applyBorder="1" applyAlignment="1" applyProtection="1">
      <alignment horizontal="right" vertical="center" wrapText="1"/>
      <protection locked="0"/>
    </xf>
    <xf numFmtId="0" fontId="17" fillId="2" borderId="6" xfId="0" applyFont="1" applyFill="1" applyBorder="1" applyAlignment="1">
      <alignment vertical="center" wrapText="1"/>
    </xf>
    <xf numFmtId="4" fontId="17" fillId="2" borderId="7" xfId="0" applyNumberFormat="1" applyFont="1" applyFill="1" applyBorder="1" applyAlignment="1">
      <alignment vertical="center"/>
    </xf>
    <xf numFmtId="0" fontId="17" fillId="2" borderId="0" xfId="0" applyFont="1" applyFill="1" applyAlignment="1">
      <alignment vertical="center" wrapText="1"/>
    </xf>
    <xf numFmtId="4" fontId="17" fillId="2" borderId="9" xfId="0" applyNumberFormat="1" applyFont="1" applyFill="1" applyBorder="1" applyAlignment="1">
      <alignment vertical="center"/>
    </xf>
    <xf numFmtId="0" fontId="17" fillId="2" borderId="6" xfId="0" applyFont="1" applyFill="1" applyBorder="1" applyAlignment="1">
      <alignment horizontal="center" vertical="center"/>
    </xf>
    <xf numFmtId="4" fontId="17" fillId="2" borderId="14" xfId="0" applyNumberFormat="1" applyFont="1" applyFill="1" applyBorder="1" applyAlignment="1">
      <alignment vertical="center" wrapText="1"/>
    </xf>
    <xf numFmtId="4" fontId="17" fillId="2" borderId="17" xfId="0" applyNumberFormat="1" applyFont="1" applyFill="1" applyBorder="1" applyAlignment="1">
      <alignment vertical="center"/>
    </xf>
    <xf numFmtId="0" fontId="18" fillId="2" borderId="2" xfId="0" applyFont="1" applyFill="1" applyBorder="1"/>
    <xf numFmtId="0" fontId="18" fillId="2" borderId="0" xfId="0" applyFont="1" applyFill="1"/>
    <xf numFmtId="0" fontId="19" fillId="2" borderId="3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vertical="center" wrapText="1"/>
    </xf>
    <xf numFmtId="4" fontId="19" fillId="2" borderId="19" xfId="0" applyNumberFormat="1" applyFont="1" applyFill="1" applyBorder="1" applyAlignment="1">
      <alignment vertical="center"/>
    </xf>
    <xf numFmtId="0" fontId="19" fillId="2" borderId="0" xfId="0" applyFont="1" applyFill="1"/>
    <xf numFmtId="0" fontId="19" fillId="2" borderId="0" xfId="0" applyFont="1" applyFill="1" applyBorder="1" applyAlignment="1">
      <alignment horizontal="center" vertical="center"/>
    </xf>
    <xf numFmtId="4" fontId="19" fillId="2" borderId="0" xfId="0" applyNumberFormat="1" applyFont="1" applyFill="1" applyBorder="1" applyAlignment="1">
      <alignment vertical="center"/>
    </xf>
    <xf numFmtId="0" fontId="19" fillId="2" borderId="2" xfId="0" applyFont="1" applyFill="1" applyBorder="1"/>
    <xf numFmtId="0" fontId="19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 wrapText="1"/>
    </xf>
    <xf numFmtId="4" fontId="17" fillId="2" borderId="1" xfId="0" applyNumberFormat="1" applyFont="1" applyFill="1" applyBorder="1" applyAlignment="1">
      <alignment vertical="center"/>
    </xf>
    <xf numFmtId="0" fontId="19" fillId="2" borderId="20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vertical="center" wrapText="1"/>
    </xf>
    <xf numFmtId="4" fontId="17" fillId="2" borderId="21" xfId="0" applyNumberFormat="1" applyFont="1" applyFill="1" applyBorder="1" applyAlignment="1">
      <alignment vertical="center"/>
    </xf>
    <xf numFmtId="0" fontId="21" fillId="0" borderId="6" xfId="0" applyFont="1" applyBorder="1" applyAlignment="1">
      <alignment wrapText="1"/>
    </xf>
    <xf numFmtId="0" fontId="21" fillId="0" borderId="8" xfId="0" applyFont="1" applyBorder="1" applyAlignment="1">
      <alignment wrapText="1"/>
    </xf>
    <xf numFmtId="0" fontId="19" fillId="2" borderId="22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vertical="center" wrapText="1"/>
    </xf>
    <xf numFmtId="4" fontId="19" fillId="2" borderId="23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 wrapText="1"/>
    </xf>
    <xf numFmtId="4" fontId="22" fillId="2" borderId="0" xfId="0" applyNumberFormat="1" applyFont="1" applyFill="1" applyBorder="1" applyAlignment="1">
      <alignment vertical="center"/>
    </xf>
    <xf numFmtId="0" fontId="22" fillId="2" borderId="2" xfId="0" applyFont="1" applyFill="1" applyBorder="1"/>
    <xf numFmtId="0" fontId="22" fillId="2" borderId="0" xfId="0" applyFont="1" applyFill="1"/>
    <xf numFmtId="0" fontId="17" fillId="2" borderId="1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vertical="center" wrapText="1"/>
    </xf>
    <xf numFmtId="4" fontId="19" fillId="2" borderId="10" xfId="0" applyNumberFormat="1" applyFont="1" applyFill="1" applyBorder="1" applyAlignment="1">
      <alignment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22" fillId="2" borderId="20" xfId="0" applyFont="1" applyFill="1" applyBorder="1"/>
    <xf numFmtId="4" fontId="17" fillId="2" borderId="20" xfId="0" applyNumberFormat="1" applyFont="1" applyFill="1" applyBorder="1"/>
    <xf numFmtId="4" fontId="17" fillId="2" borderId="2" xfId="0" applyNumberFormat="1" applyFont="1" applyFill="1" applyBorder="1" applyAlignment="1">
      <alignment/>
    </xf>
    <xf numFmtId="0" fontId="19" fillId="2" borderId="24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vertical="center" wrapText="1"/>
    </xf>
    <xf numFmtId="4" fontId="17" fillId="2" borderId="24" xfId="0" applyNumberFormat="1" applyFont="1" applyFill="1" applyBorder="1" applyAlignment="1">
      <alignment vertical="center"/>
    </xf>
    <xf numFmtId="0" fontId="19" fillId="2" borderId="8" xfId="0" applyFont="1" applyFill="1" applyBorder="1" applyAlignment="1">
      <alignment horizontal="center" vertical="center"/>
    </xf>
    <xf numFmtId="4" fontId="17" fillId="2" borderId="20" xfId="0" applyNumberFormat="1" applyFont="1" applyFill="1" applyBorder="1" applyAlignment="1">
      <alignment vertical="center"/>
    </xf>
    <xf numFmtId="4" fontId="19" fillId="2" borderId="3" xfId="0" applyNumberFormat="1" applyFont="1" applyFill="1" applyBorder="1" applyAlignment="1">
      <alignment vertical="center"/>
    </xf>
    <xf numFmtId="0" fontId="19" fillId="2" borderId="25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vertical="center" wrapText="1"/>
    </xf>
    <xf numFmtId="4" fontId="17" fillId="2" borderId="25" xfId="0" applyNumberFormat="1" applyFont="1" applyFill="1" applyBorder="1" applyAlignment="1">
      <alignment vertical="center"/>
    </xf>
    <xf numFmtId="0" fontId="22" fillId="2" borderId="26" xfId="0" applyFont="1" applyFill="1" applyBorder="1"/>
    <xf numFmtId="4" fontId="17" fillId="2" borderId="26" xfId="0" applyNumberFormat="1" applyFont="1" applyFill="1" applyBorder="1"/>
    <xf numFmtId="0" fontId="19" fillId="2" borderId="14" xfId="0" applyFont="1" applyFill="1" applyBorder="1" applyAlignment="1">
      <alignment horizontal="center" vertical="center"/>
    </xf>
    <xf numFmtId="0" fontId="23" fillId="0" borderId="27" xfId="0" applyFont="1" applyBorder="1" applyAlignment="1">
      <alignment horizontal="left" vertical="center" wrapText="1"/>
    </xf>
    <xf numFmtId="0" fontId="19" fillId="2" borderId="28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vertical="center" wrapText="1"/>
    </xf>
    <xf numFmtId="4" fontId="19" fillId="2" borderId="29" xfId="0" applyNumberFormat="1" applyFont="1" applyFill="1" applyBorder="1" applyAlignment="1">
      <alignment vertical="center"/>
    </xf>
    <xf numFmtId="0" fontId="17" fillId="2" borderId="15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vertical="center" wrapText="1"/>
    </xf>
    <xf numFmtId="4" fontId="18" fillId="2" borderId="16" xfId="0" applyNumberFormat="1" applyFont="1" applyFill="1" applyBorder="1" applyAlignment="1">
      <alignment vertical="center"/>
    </xf>
    <xf numFmtId="4" fontId="17" fillId="2" borderId="16" xfId="0" applyNumberFormat="1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vertical="center" wrapText="1"/>
    </xf>
    <xf numFmtId="4" fontId="17" fillId="2" borderId="12" xfId="0" applyNumberFormat="1" applyFont="1" applyFill="1" applyBorder="1" applyAlignment="1">
      <alignment vertical="center"/>
    </xf>
    <xf numFmtId="0" fontId="19" fillId="2" borderId="0" xfId="0" applyFont="1" applyFill="1" applyBorder="1" applyAlignment="1">
      <alignment vertical="center" wrapText="1"/>
    </xf>
    <xf numFmtId="4" fontId="17" fillId="2" borderId="13" xfId="0" applyNumberFormat="1" applyFont="1" applyFill="1" applyBorder="1" applyAlignment="1">
      <alignment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vertical="center"/>
    </xf>
    <xf numFmtId="4" fontId="18" fillId="2" borderId="0" xfId="0" applyNumberFormat="1" applyFont="1" applyFill="1"/>
    <xf numFmtId="4" fontId="17" fillId="2" borderId="0" xfId="0" applyNumberFormat="1" applyFont="1" applyFill="1"/>
    <xf numFmtId="4" fontId="24" fillId="2" borderId="0" xfId="0" applyNumberFormat="1" applyFont="1" applyFill="1"/>
    <xf numFmtId="0" fontId="25" fillId="2" borderId="0" xfId="0" applyFont="1" applyFill="1"/>
    <xf numFmtId="0" fontId="24" fillId="2" borderId="0" xfId="0" applyFont="1" applyFill="1"/>
    <xf numFmtId="4" fontId="25" fillId="2" borderId="0" xfId="0" applyNumberFormat="1" applyFont="1" applyFill="1"/>
    <xf numFmtId="4" fontId="17" fillId="2" borderId="6" xfId="0" applyNumberFormat="1" applyFont="1" applyFill="1" applyBorder="1" applyAlignment="1">
      <alignment vertical="center"/>
    </xf>
    <xf numFmtId="4" fontId="17" fillId="2" borderId="6" xfId="0" applyNumberFormat="1" applyFont="1" applyFill="1" applyBorder="1"/>
    <xf numFmtId="0" fontId="18" fillId="2" borderId="6" xfId="0" applyFont="1" applyFill="1" applyBorder="1"/>
    <xf numFmtId="0" fontId="18" fillId="2" borderId="8" xfId="0" applyFont="1" applyFill="1" applyBorder="1"/>
    <xf numFmtId="0" fontId="17" fillId="2" borderId="30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49" fontId="12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0" fontId="27" fillId="0" borderId="0" xfId="0" applyFont="1"/>
    <xf numFmtId="0" fontId="26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26" fillId="0" borderId="2" xfId="0" applyFont="1" applyBorder="1" applyAlignment="1">
      <alignment vertical="center" wrapText="1"/>
    </xf>
    <xf numFmtId="4" fontId="26" fillId="0" borderId="2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6" fillId="0" borderId="2" xfId="0" applyFont="1" applyBorder="1" applyAlignment="1">
      <alignment vertical="center"/>
    </xf>
    <xf numFmtId="49" fontId="29" fillId="3" borderId="32" xfId="0" applyNumberFormat="1" applyFont="1" applyFill="1" applyBorder="1" applyAlignment="1" applyProtection="1">
      <alignment horizontal="right" vertical="center" wrapText="1"/>
      <protection locked="0"/>
    </xf>
    <xf numFmtId="49" fontId="29" fillId="3" borderId="10" xfId="0" applyNumberFormat="1" applyFont="1" applyFill="1" applyBorder="1" applyAlignment="1" applyProtection="1">
      <alignment horizontal="right" vertical="center" wrapText="1"/>
      <protection locked="0"/>
    </xf>
    <xf numFmtId="49" fontId="28" fillId="3" borderId="3" xfId="0" applyNumberFormat="1" applyFont="1" applyFill="1" applyBorder="1" applyAlignment="1" applyProtection="1">
      <alignment horizontal="right" vertical="center" wrapText="1"/>
      <protection locked="0"/>
    </xf>
    <xf numFmtId="49" fontId="28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28" fillId="3" borderId="33" xfId="0" applyNumberFormat="1" applyFont="1" applyFill="1" applyBorder="1" applyAlignment="1" applyProtection="1">
      <alignment horizontal="right" vertical="center" wrapText="1"/>
      <protection locked="0"/>
    </xf>
    <xf numFmtId="49" fontId="28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28" fillId="3" borderId="33" xfId="0" applyNumberFormat="1" applyFont="1" applyFill="1" applyBorder="1" applyAlignment="1" applyProtection="1">
      <alignment horizontal="left" vertical="center" wrapText="1"/>
      <protection locked="0"/>
    </xf>
    <xf numFmtId="49" fontId="29" fillId="3" borderId="22" xfId="0" applyNumberFormat="1" applyFont="1" applyFill="1" applyBorder="1" applyAlignment="1" applyProtection="1">
      <alignment horizontal="right" vertical="center" wrapText="1"/>
      <protection locked="0"/>
    </xf>
    <xf numFmtId="49" fontId="29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9" fillId="2" borderId="3" xfId="0" applyNumberFormat="1" applyFont="1" applyFill="1" applyBorder="1" applyAlignment="1" applyProtection="1">
      <alignment horizontal="left" vertical="center"/>
      <protection locked="0"/>
    </xf>
    <xf numFmtId="4" fontId="29" fillId="2" borderId="3" xfId="0" applyNumberFormat="1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49" fontId="15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1" xfId="0" applyFont="1" applyFill="1" applyBorder="1" applyAlignment="1">
      <alignment vertical="center" wrapText="1"/>
    </xf>
    <xf numFmtId="0" fontId="5" fillId="2" borderId="34" xfId="0" applyFont="1" applyFill="1" applyBorder="1" applyAlignment="1">
      <alignment vertical="center"/>
    </xf>
    <xf numFmtId="0" fontId="10" fillId="2" borderId="1" xfId="0" applyFont="1" applyFill="1" applyBorder="1" applyAlignment="1">
      <alignment/>
    </xf>
    <xf numFmtId="0" fontId="5" fillId="2" borderId="34" xfId="0" applyFont="1" applyFill="1" applyBorder="1" applyAlignment="1">
      <alignment/>
    </xf>
    <xf numFmtId="0" fontId="8" fillId="2" borderId="0" xfId="0" applyFont="1" applyFill="1" applyAlignment="1">
      <alignment wrapText="1"/>
    </xf>
    <xf numFmtId="0" fontId="10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34" xfId="0" applyFont="1" applyFill="1" applyBorder="1" applyAlignment="1">
      <alignment vertical="center"/>
    </xf>
    <xf numFmtId="0" fontId="10" fillId="2" borderId="35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 wrapText="1"/>
    </xf>
    <xf numFmtId="49" fontId="29" fillId="3" borderId="2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6" xfId="0" applyBorder="1" applyAlignment="1">
      <alignment horizontal="right" vertical="center" wrapText="1"/>
    </xf>
    <xf numFmtId="0" fontId="0" fillId="0" borderId="37" xfId="0" applyBorder="1" applyAlignment="1">
      <alignment horizontal="right" vertical="center" wrapText="1"/>
    </xf>
    <xf numFmtId="0" fontId="10" fillId="2" borderId="35" xfId="0" applyFont="1" applyFill="1" applyBorder="1" applyAlignment="1">
      <alignment vertical="center" wrapText="1"/>
    </xf>
    <xf numFmtId="0" fontId="10" fillId="2" borderId="34" xfId="0" applyFont="1" applyFill="1" applyBorder="1" applyAlignment="1">
      <alignment vertical="center" wrapText="1"/>
    </xf>
    <xf numFmtId="0" fontId="10" fillId="2" borderId="38" xfId="0" applyFont="1" applyFill="1" applyBorder="1" applyAlignment="1">
      <alignment vertical="center"/>
    </xf>
    <xf numFmtId="0" fontId="10" fillId="2" borderId="39" xfId="0" applyFont="1" applyFill="1" applyBorder="1" applyAlignment="1">
      <alignment vertical="center"/>
    </xf>
    <xf numFmtId="0" fontId="7" fillId="2" borderId="0" xfId="0" applyFont="1" applyFill="1" applyAlignment="1">
      <alignment horizontal="center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9" fontId="12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 topLeftCell="A16">
      <selection activeCell="A18" sqref="A18:XFD18"/>
    </sheetView>
  </sheetViews>
  <sheetFormatPr defaultColWidth="9.140625" defaultRowHeight="15"/>
  <cols>
    <col min="1" max="1" width="5.28125" style="4" customWidth="1"/>
    <col min="2" max="2" width="6.8515625" style="4" customWidth="1"/>
    <col min="3" max="3" width="5.8515625" style="4" customWidth="1"/>
    <col min="4" max="4" width="28.7109375" style="4" customWidth="1"/>
    <col min="5" max="5" width="13.28125" style="4" customWidth="1"/>
    <col min="6" max="6" width="13.140625" style="4" customWidth="1"/>
    <col min="7" max="7" width="12.421875" style="4" customWidth="1"/>
  </cols>
  <sheetData>
    <row r="1" spans="1:7" ht="15">
      <c r="A1" s="2"/>
      <c r="B1" s="2"/>
      <c r="C1" s="2"/>
      <c r="D1" s="2"/>
      <c r="E1" s="3" t="s">
        <v>5</v>
      </c>
      <c r="F1" s="2"/>
      <c r="G1" s="2"/>
    </row>
    <row r="2" spans="1:7" ht="15">
      <c r="A2" s="2"/>
      <c r="B2" s="2"/>
      <c r="C2" s="2"/>
      <c r="D2" s="2"/>
      <c r="E2" s="3" t="s">
        <v>46</v>
      </c>
      <c r="F2" s="2"/>
      <c r="G2" s="2"/>
    </row>
    <row r="3" spans="1:7" ht="15">
      <c r="A3" s="2"/>
      <c r="B3" s="2"/>
      <c r="C3" s="2"/>
      <c r="D3" s="2"/>
      <c r="E3" s="3" t="s">
        <v>2</v>
      </c>
      <c r="F3" s="2"/>
      <c r="G3" s="2"/>
    </row>
    <row r="4" spans="1:7" ht="15">
      <c r="A4" s="2"/>
      <c r="B4" s="2"/>
      <c r="C4" s="2"/>
      <c r="D4" s="2"/>
      <c r="E4" s="3" t="s">
        <v>47</v>
      </c>
      <c r="F4" s="2"/>
      <c r="G4" s="2"/>
    </row>
    <row r="5" spans="1:7" ht="22.5" customHeight="1">
      <c r="A5" s="2"/>
      <c r="B5" s="2"/>
      <c r="C5" s="2"/>
      <c r="D5" s="2"/>
      <c r="E5" s="3"/>
      <c r="F5" s="2"/>
      <c r="G5" s="2"/>
    </row>
    <row r="6" spans="1:7" ht="15">
      <c r="A6" s="176" t="s">
        <v>49</v>
      </c>
      <c r="B6" s="176"/>
      <c r="C6" s="176"/>
      <c r="D6" s="176"/>
      <c r="E6" s="176"/>
      <c r="F6" s="176"/>
      <c r="G6" s="176"/>
    </row>
    <row r="7" spans="1:7" ht="15">
      <c r="A7" s="177" t="s">
        <v>50</v>
      </c>
      <c r="B7" s="177"/>
      <c r="C7" s="177"/>
      <c r="D7" s="177"/>
      <c r="E7" s="177"/>
      <c r="F7" s="177"/>
      <c r="G7" s="177"/>
    </row>
    <row r="8" ht="18" customHeight="1"/>
    <row r="9" spans="1:8" s="15" customFormat="1" ht="27.75" customHeight="1">
      <c r="A9" s="32" t="s">
        <v>31</v>
      </c>
      <c r="B9" s="32" t="s">
        <v>3</v>
      </c>
      <c r="C9" s="32" t="s">
        <v>4</v>
      </c>
      <c r="D9" s="32" t="s">
        <v>0</v>
      </c>
      <c r="E9" s="32" t="s">
        <v>33</v>
      </c>
      <c r="F9" s="32" t="s">
        <v>1</v>
      </c>
      <c r="G9" s="32" t="s">
        <v>34</v>
      </c>
      <c r="H9" s="25"/>
    </row>
    <row r="10" spans="1:7" s="15" customFormat="1" ht="17.1" customHeight="1">
      <c r="A10" s="16" t="s">
        <v>54</v>
      </c>
      <c r="B10" s="16"/>
      <c r="C10" s="16"/>
      <c r="D10" s="17" t="s">
        <v>55</v>
      </c>
      <c r="E10" s="33" t="s">
        <v>56</v>
      </c>
      <c r="F10" s="33" t="s">
        <v>57</v>
      </c>
      <c r="G10" s="33" t="s">
        <v>58</v>
      </c>
    </row>
    <row r="11" spans="1:7" s="15" customFormat="1" ht="17.1" customHeight="1">
      <c r="A11" s="18"/>
      <c r="B11" s="19" t="s">
        <v>93</v>
      </c>
      <c r="C11" s="20"/>
      <c r="D11" s="21" t="s">
        <v>94</v>
      </c>
      <c r="E11" s="22" t="s">
        <v>35</v>
      </c>
      <c r="F11" s="22" t="s">
        <v>59</v>
      </c>
      <c r="G11" s="22" t="s">
        <v>59</v>
      </c>
    </row>
    <row r="12" spans="1:7" s="15" customFormat="1" ht="75" customHeight="1">
      <c r="A12" s="23"/>
      <c r="B12" s="23"/>
      <c r="C12" s="19" t="s">
        <v>60</v>
      </c>
      <c r="D12" s="21" t="s">
        <v>61</v>
      </c>
      <c r="E12" s="22" t="s">
        <v>35</v>
      </c>
      <c r="F12" s="22" t="s">
        <v>59</v>
      </c>
      <c r="G12" s="22" t="s">
        <v>59</v>
      </c>
    </row>
    <row r="13" spans="1:7" s="15" customFormat="1" ht="30.75" customHeight="1">
      <c r="A13" s="18"/>
      <c r="B13" s="19" t="s">
        <v>62</v>
      </c>
      <c r="C13" s="20"/>
      <c r="D13" s="21" t="s">
        <v>63</v>
      </c>
      <c r="E13" s="22" t="s">
        <v>64</v>
      </c>
      <c r="F13" s="22" t="s">
        <v>65</v>
      </c>
      <c r="G13" s="22" t="s">
        <v>66</v>
      </c>
    </row>
    <row r="14" spans="1:7" s="15" customFormat="1" ht="76.5" customHeight="1">
      <c r="A14" s="23"/>
      <c r="B14" s="23"/>
      <c r="C14" s="19" t="s">
        <v>60</v>
      </c>
      <c r="D14" s="21" t="s">
        <v>61</v>
      </c>
      <c r="E14" s="22" t="s">
        <v>64</v>
      </c>
      <c r="F14" s="22" t="s">
        <v>65</v>
      </c>
      <c r="G14" s="22" t="s">
        <v>66</v>
      </c>
    </row>
    <row r="15" spans="1:7" s="15" customFormat="1" ht="32.25" customHeight="1">
      <c r="A15" s="16" t="s">
        <v>38</v>
      </c>
      <c r="B15" s="16"/>
      <c r="C15" s="16"/>
      <c r="D15" s="17" t="s">
        <v>39</v>
      </c>
      <c r="E15" s="33" t="s">
        <v>67</v>
      </c>
      <c r="F15" s="33" t="s">
        <v>68</v>
      </c>
      <c r="G15" s="33" t="s">
        <v>69</v>
      </c>
    </row>
    <row r="16" spans="1:7" s="15" customFormat="1" ht="17.1" customHeight="1">
      <c r="A16" s="18"/>
      <c r="B16" s="19" t="s">
        <v>70</v>
      </c>
      <c r="C16" s="20"/>
      <c r="D16" s="21" t="s">
        <v>71</v>
      </c>
      <c r="E16" s="22" t="s">
        <v>35</v>
      </c>
      <c r="F16" s="22" t="s">
        <v>68</v>
      </c>
      <c r="G16" s="22" t="s">
        <v>68</v>
      </c>
    </row>
    <row r="17" spans="1:7" s="15" customFormat="1" ht="96" customHeight="1">
      <c r="A17" s="23"/>
      <c r="B17" s="23"/>
      <c r="C17" s="19" t="s">
        <v>72</v>
      </c>
      <c r="D17" s="21" t="s">
        <v>73</v>
      </c>
      <c r="E17" s="22" t="s">
        <v>35</v>
      </c>
      <c r="F17" s="22" t="s">
        <v>68</v>
      </c>
      <c r="G17" s="22" t="s">
        <v>68</v>
      </c>
    </row>
    <row r="18" spans="1:7" s="15" customFormat="1" ht="17.1" customHeight="1">
      <c r="A18" s="178" t="s">
        <v>44</v>
      </c>
      <c r="B18" s="178"/>
      <c r="C18" s="178"/>
      <c r="D18" s="178"/>
      <c r="E18" s="24" t="s">
        <v>74</v>
      </c>
      <c r="F18" s="24" t="s">
        <v>75</v>
      </c>
      <c r="G18" s="24" t="s">
        <v>76</v>
      </c>
    </row>
    <row r="19" ht="6.75" customHeight="1"/>
    <row r="20" spans="1:5" ht="15">
      <c r="A20" s="26"/>
      <c r="B20" s="27" t="s">
        <v>27</v>
      </c>
      <c r="C20" s="28"/>
      <c r="D20" s="26"/>
      <c r="E20" s="27"/>
    </row>
    <row r="21" spans="1:7" ht="15">
      <c r="A21" s="181" t="s">
        <v>51</v>
      </c>
      <c r="B21" s="182"/>
      <c r="C21" s="182"/>
      <c r="D21" s="182"/>
      <c r="E21" s="29">
        <v>34308431</v>
      </c>
      <c r="F21" s="31">
        <v>2695</v>
      </c>
      <c r="G21" s="31">
        <f>E21+F21</f>
        <v>34311126</v>
      </c>
    </row>
    <row r="22" spans="1:7" ht="20.25" customHeight="1">
      <c r="A22" s="181" t="s">
        <v>27</v>
      </c>
      <c r="B22" s="182"/>
      <c r="C22" s="182"/>
      <c r="D22" s="182"/>
      <c r="E22" s="29"/>
      <c r="F22" s="31"/>
      <c r="G22" s="31">
        <f aca="true" t="shared" si="0" ref="G22:G26">E22+F22</f>
        <v>0</v>
      </c>
    </row>
    <row r="23" spans="1:7" ht="36.75" customHeight="1">
      <c r="A23" s="179" t="s">
        <v>52</v>
      </c>
      <c r="B23" s="180"/>
      <c r="C23" s="180"/>
      <c r="D23" s="180"/>
      <c r="E23" s="10">
        <v>9600</v>
      </c>
      <c r="F23" s="31"/>
      <c r="G23" s="36">
        <f t="shared" si="0"/>
        <v>9600</v>
      </c>
    </row>
    <row r="24" spans="1:7" ht="18.75" customHeight="1">
      <c r="A24" s="181" t="s">
        <v>53</v>
      </c>
      <c r="B24" s="182"/>
      <c r="C24" s="182"/>
      <c r="D24" s="182"/>
      <c r="E24" s="29">
        <v>107446</v>
      </c>
      <c r="F24" s="31">
        <v>42605</v>
      </c>
      <c r="G24" s="31">
        <f t="shared" si="0"/>
        <v>150051</v>
      </c>
    </row>
    <row r="25" spans="1:7" ht="15">
      <c r="A25" s="181" t="s">
        <v>27</v>
      </c>
      <c r="B25" s="182"/>
      <c r="C25" s="182"/>
      <c r="D25" s="182"/>
      <c r="E25" s="29"/>
      <c r="F25" s="31"/>
      <c r="G25" s="31">
        <f t="shared" si="0"/>
        <v>0</v>
      </c>
    </row>
    <row r="26" spans="1:7" ht="39" customHeight="1">
      <c r="A26" s="179" t="s">
        <v>52</v>
      </c>
      <c r="B26" s="180"/>
      <c r="C26" s="180"/>
      <c r="D26" s="180"/>
      <c r="E26" s="10">
        <v>0</v>
      </c>
      <c r="F26" s="31"/>
      <c r="G26" s="31">
        <f t="shared" si="0"/>
        <v>0</v>
      </c>
    </row>
    <row r="27" spans="5:6" ht="20.25" customHeight="1">
      <c r="E27" s="5" t="s">
        <v>7</v>
      </c>
      <c r="F27" s="5"/>
    </row>
    <row r="28" spans="5:6" ht="18.75" customHeight="1">
      <c r="E28" s="5"/>
      <c r="F28" s="5"/>
    </row>
    <row r="29" spans="5:6" ht="15">
      <c r="E29" s="5" t="s">
        <v>8</v>
      </c>
      <c r="F29" s="5"/>
    </row>
  </sheetData>
  <mergeCells count="9">
    <mergeCell ref="A6:G6"/>
    <mergeCell ref="A7:G7"/>
    <mergeCell ref="A18:D18"/>
    <mergeCell ref="A26:D26"/>
    <mergeCell ref="A21:D21"/>
    <mergeCell ref="A22:D22"/>
    <mergeCell ref="A23:D23"/>
    <mergeCell ref="A24:D24"/>
    <mergeCell ref="A25:D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 topLeftCell="A16">
      <selection activeCell="D31" sqref="D31"/>
    </sheetView>
  </sheetViews>
  <sheetFormatPr defaultColWidth="9.140625" defaultRowHeight="15"/>
  <cols>
    <col min="1" max="1" width="5.8515625" style="4" customWidth="1"/>
    <col min="2" max="2" width="5.7109375" style="4" customWidth="1"/>
    <col min="3" max="3" width="5.57421875" style="4" customWidth="1"/>
    <col min="4" max="4" width="28.57421875" style="4" customWidth="1"/>
    <col min="5" max="5" width="13.140625" style="4" customWidth="1"/>
    <col min="6" max="6" width="14.00390625" style="4" customWidth="1"/>
    <col min="7" max="7" width="12.8515625" style="4" customWidth="1"/>
    <col min="10" max="10" width="12.421875" style="0" bestFit="1" customWidth="1"/>
    <col min="11" max="11" width="12.7109375" style="0" customWidth="1"/>
    <col min="12" max="12" width="13.140625" style="0" customWidth="1"/>
  </cols>
  <sheetData>
    <row r="1" spans="1:7" ht="15">
      <c r="A1" s="2"/>
      <c r="B1" s="2"/>
      <c r="C1" s="2"/>
      <c r="D1" s="2"/>
      <c r="E1" s="3" t="s">
        <v>29</v>
      </c>
      <c r="F1" s="2"/>
      <c r="G1" s="2"/>
    </row>
    <row r="2" spans="1:7" ht="15">
      <c r="A2" s="2"/>
      <c r="B2" s="2"/>
      <c r="C2" s="2"/>
      <c r="D2" s="2"/>
      <c r="E2" s="3" t="s">
        <v>46</v>
      </c>
      <c r="F2" s="2"/>
      <c r="G2" s="2"/>
    </row>
    <row r="3" spans="1:7" ht="15">
      <c r="A3" s="2"/>
      <c r="B3" s="2"/>
      <c r="C3" s="2"/>
      <c r="D3" s="2"/>
      <c r="E3" s="3" t="s">
        <v>2</v>
      </c>
      <c r="F3" s="2"/>
      <c r="G3" s="2"/>
    </row>
    <row r="4" spans="1:7" ht="15">
      <c r="A4" s="2"/>
      <c r="B4" s="2"/>
      <c r="C4" s="2"/>
      <c r="D4" s="2"/>
      <c r="E4" s="3" t="s">
        <v>47</v>
      </c>
      <c r="F4" s="2"/>
      <c r="G4" s="2"/>
    </row>
    <row r="5" spans="1:7" ht="21" customHeight="1">
      <c r="A5" s="2"/>
      <c r="B5" s="2"/>
      <c r="C5" s="2"/>
      <c r="D5" s="2"/>
      <c r="E5" s="3"/>
      <c r="F5" s="2"/>
      <c r="G5" s="2"/>
    </row>
    <row r="6" spans="1:7" ht="15">
      <c r="A6" s="176" t="s">
        <v>6</v>
      </c>
      <c r="B6" s="176"/>
      <c r="C6" s="176"/>
      <c r="D6" s="176"/>
      <c r="E6" s="176"/>
      <c r="F6" s="176"/>
      <c r="G6" s="176"/>
    </row>
    <row r="7" spans="1:7" ht="15">
      <c r="A7" s="183" t="s">
        <v>30</v>
      </c>
      <c r="B7" s="183"/>
      <c r="C7" s="183"/>
      <c r="D7" s="183"/>
      <c r="E7" s="183"/>
      <c r="F7" s="183"/>
      <c r="G7" s="183"/>
    </row>
    <row r="9" spans="1:7" s="15" customFormat="1" ht="25.5">
      <c r="A9" s="14" t="s">
        <v>31</v>
      </c>
      <c r="B9" s="14" t="s">
        <v>3</v>
      </c>
      <c r="C9" s="14" t="s">
        <v>4</v>
      </c>
      <c r="D9" s="14" t="s">
        <v>0</v>
      </c>
      <c r="E9" s="14" t="s">
        <v>33</v>
      </c>
      <c r="F9" s="14" t="s">
        <v>1</v>
      </c>
      <c r="G9" s="14" t="s">
        <v>34</v>
      </c>
    </row>
    <row r="10" spans="1:7" s="15" customFormat="1" ht="24" customHeight="1">
      <c r="A10" s="16" t="s">
        <v>54</v>
      </c>
      <c r="B10" s="16"/>
      <c r="C10" s="16"/>
      <c r="D10" s="17" t="s">
        <v>55</v>
      </c>
      <c r="E10" s="151" t="s">
        <v>77</v>
      </c>
      <c r="F10" s="151" t="s">
        <v>78</v>
      </c>
      <c r="G10" s="151" t="s">
        <v>79</v>
      </c>
    </row>
    <row r="11" spans="1:7" s="15" customFormat="1" ht="20.1" customHeight="1">
      <c r="A11" s="18"/>
      <c r="B11" s="19" t="s">
        <v>80</v>
      </c>
      <c r="C11" s="20"/>
      <c r="D11" s="21" t="s">
        <v>81</v>
      </c>
      <c r="E11" s="22" t="s">
        <v>82</v>
      </c>
      <c r="F11" s="22" t="s">
        <v>35</v>
      </c>
      <c r="G11" s="22" t="s">
        <v>82</v>
      </c>
    </row>
    <row r="12" spans="1:7" s="15" customFormat="1" ht="20.1" customHeight="1">
      <c r="A12" s="23"/>
      <c r="B12" s="23"/>
      <c r="C12" s="19" t="s">
        <v>83</v>
      </c>
      <c r="D12" s="21" t="s">
        <v>84</v>
      </c>
      <c r="E12" s="22" t="s">
        <v>85</v>
      </c>
      <c r="F12" s="22" t="s">
        <v>86</v>
      </c>
      <c r="G12" s="22" t="s">
        <v>87</v>
      </c>
    </row>
    <row r="13" spans="1:7" s="15" customFormat="1" ht="20.1" customHeight="1">
      <c r="A13" s="23"/>
      <c r="B13" s="23"/>
      <c r="C13" s="19" t="s">
        <v>88</v>
      </c>
      <c r="D13" s="21" t="s">
        <v>89</v>
      </c>
      <c r="E13" s="22" t="s">
        <v>90</v>
      </c>
      <c r="F13" s="22" t="s">
        <v>91</v>
      </c>
      <c r="G13" s="22" t="s">
        <v>92</v>
      </c>
    </row>
    <row r="14" spans="1:7" s="15" customFormat="1" ht="20.1" customHeight="1">
      <c r="A14" s="18"/>
      <c r="B14" s="19" t="s">
        <v>93</v>
      </c>
      <c r="C14" s="20"/>
      <c r="D14" s="21" t="s">
        <v>94</v>
      </c>
      <c r="E14" s="22" t="s">
        <v>95</v>
      </c>
      <c r="F14" s="22" t="s">
        <v>59</v>
      </c>
      <c r="G14" s="22" t="s">
        <v>96</v>
      </c>
    </row>
    <row r="15" spans="1:7" s="15" customFormat="1" ht="20.1" customHeight="1">
      <c r="A15" s="23"/>
      <c r="B15" s="23"/>
      <c r="C15" s="19" t="s">
        <v>97</v>
      </c>
      <c r="D15" s="21" t="s">
        <v>98</v>
      </c>
      <c r="E15" s="22" t="s">
        <v>99</v>
      </c>
      <c r="F15" s="22" t="s">
        <v>100</v>
      </c>
      <c r="G15" s="22" t="s">
        <v>101</v>
      </c>
    </row>
    <row r="16" spans="1:7" s="15" customFormat="1" ht="20.1" customHeight="1">
      <c r="A16" s="23"/>
      <c r="B16" s="23"/>
      <c r="C16" s="19" t="s">
        <v>36</v>
      </c>
      <c r="D16" s="21" t="s">
        <v>37</v>
      </c>
      <c r="E16" s="22" t="s">
        <v>35</v>
      </c>
      <c r="F16" s="22" t="s">
        <v>102</v>
      </c>
      <c r="G16" s="22" t="s">
        <v>102</v>
      </c>
    </row>
    <row r="17" spans="1:7" s="15" customFormat="1" ht="29.25" customHeight="1">
      <c r="A17" s="18"/>
      <c r="B17" s="19" t="s">
        <v>62</v>
      </c>
      <c r="C17" s="20"/>
      <c r="D17" s="21" t="s">
        <v>63</v>
      </c>
      <c r="E17" s="22" t="s">
        <v>103</v>
      </c>
      <c r="F17" s="22" t="s">
        <v>104</v>
      </c>
      <c r="G17" s="22" t="s">
        <v>105</v>
      </c>
    </row>
    <row r="18" spans="1:7" s="15" customFormat="1" ht="20.1" customHeight="1">
      <c r="A18" s="23"/>
      <c r="B18" s="23"/>
      <c r="C18" s="19" t="s">
        <v>106</v>
      </c>
      <c r="D18" s="21" t="s">
        <v>107</v>
      </c>
      <c r="E18" s="22" t="s">
        <v>35</v>
      </c>
      <c r="F18" s="22" t="s">
        <v>108</v>
      </c>
      <c r="G18" s="22" t="s">
        <v>108</v>
      </c>
    </row>
    <row r="19" spans="1:7" s="15" customFormat="1" ht="20.1" customHeight="1">
      <c r="A19" s="23"/>
      <c r="B19" s="23"/>
      <c r="C19" s="19" t="s">
        <v>109</v>
      </c>
      <c r="D19" s="21" t="s">
        <v>107</v>
      </c>
      <c r="E19" s="22" t="s">
        <v>35</v>
      </c>
      <c r="F19" s="22" t="s">
        <v>110</v>
      </c>
      <c r="G19" s="22" t="s">
        <v>110</v>
      </c>
    </row>
    <row r="20" spans="1:7" s="15" customFormat="1" ht="20.1" customHeight="1">
      <c r="A20" s="23"/>
      <c r="B20" s="23"/>
      <c r="C20" s="19" t="s">
        <v>111</v>
      </c>
      <c r="D20" s="21" t="s">
        <v>112</v>
      </c>
      <c r="E20" s="22" t="s">
        <v>35</v>
      </c>
      <c r="F20" s="22" t="s">
        <v>113</v>
      </c>
      <c r="G20" s="22" t="s">
        <v>113</v>
      </c>
    </row>
    <row r="21" spans="1:7" s="15" customFormat="1" ht="20.1" customHeight="1">
      <c r="A21" s="23"/>
      <c r="B21" s="23"/>
      <c r="C21" s="19" t="s">
        <v>114</v>
      </c>
      <c r="D21" s="21" t="s">
        <v>112</v>
      </c>
      <c r="E21" s="22" t="s">
        <v>35</v>
      </c>
      <c r="F21" s="22" t="s">
        <v>115</v>
      </c>
      <c r="G21" s="22" t="s">
        <v>115</v>
      </c>
    </row>
    <row r="22" spans="1:7" s="15" customFormat="1" ht="20.1" customHeight="1">
      <c r="A22" s="23"/>
      <c r="B22" s="23"/>
      <c r="C22" s="19" t="s">
        <v>116</v>
      </c>
      <c r="D22" s="21" t="s">
        <v>117</v>
      </c>
      <c r="E22" s="22" t="s">
        <v>35</v>
      </c>
      <c r="F22" s="22" t="s">
        <v>118</v>
      </c>
      <c r="G22" s="22" t="s">
        <v>118</v>
      </c>
    </row>
    <row r="23" spans="1:7" s="15" customFormat="1" ht="20.1" customHeight="1">
      <c r="A23" s="23"/>
      <c r="B23" s="23"/>
      <c r="C23" s="19" t="s">
        <v>119</v>
      </c>
      <c r="D23" s="21" t="s">
        <v>117</v>
      </c>
      <c r="E23" s="22" t="s">
        <v>35</v>
      </c>
      <c r="F23" s="22" t="s">
        <v>120</v>
      </c>
      <c r="G23" s="22" t="s">
        <v>120</v>
      </c>
    </row>
    <row r="24" spans="1:7" s="15" customFormat="1" ht="20.1" customHeight="1">
      <c r="A24" s="23"/>
      <c r="B24" s="23"/>
      <c r="C24" s="19" t="s">
        <v>121</v>
      </c>
      <c r="D24" s="21" t="s">
        <v>122</v>
      </c>
      <c r="E24" s="22" t="s">
        <v>35</v>
      </c>
      <c r="F24" s="22" t="s">
        <v>123</v>
      </c>
      <c r="G24" s="22" t="s">
        <v>123</v>
      </c>
    </row>
    <row r="25" spans="1:7" s="15" customFormat="1" ht="20.1" customHeight="1">
      <c r="A25" s="23"/>
      <c r="B25" s="23"/>
      <c r="C25" s="19" t="s">
        <v>124</v>
      </c>
      <c r="D25" s="21" t="s">
        <v>122</v>
      </c>
      <c r="E25" s="22" t="s">
        <v>35</v>
      </c>
      <c r="F25" s="22" t="s">
        <v>125</v>
      </c>
      <c r="G25" s="22" t="s">
        <v>125</v>
      </c>
    </row>
    <row r="26" spans="1:7" s="15" customFormat="1" ht="20.1" customHeight="1">
      <c r="A26" s="23"/>
      <c r="B26" s="23"/>
      <c r="C26" s="19" t="s">
        <v>126</v>
      </c>
      <c r="D26" s="21" t="s">
        <v>127</v>
      </c>
      <c r="E26" s="22" t="s">
        <v>64</v>
      </c>
      <c r="F26" s="22" t="s">
        <v>65</v>
      </c>
      <c r="G26" s="22" t="s">
        <v>66</v>
      </c>
    </row>
    <row r="27" spans="1:7" s="15" customFormat="1" ht="30.75" customHeight="1">
      <c r="A27" s="16" t="s">
        <v>38</v>
      </c>
      <c r="B27" s="16"/>
      <c r="C27" s="16"/>
      <c r="D27" s="17" t="s">
        <v>39</v>
      </c>
      <c r="E27" s="151" t="s">
        <v>40</v>
      </c>
      <c r="F27" s="151" t="s">
        <v>128</v>
      </c>
      <c r="G27" s="151" t="s">
        <v>129</v>
      </c>
    </row>
    <row r="28" spans="1:7" s="15" customFormat="1" ht="15">
      <c r="A28" s="18"/>
      <c r="B28" s="19" t="s">
        <v>41</v>
      </c>
      <c r="C28" s="20"/>
      <c r="D28" s="21" t="s">
        <v>42</v>
      </c>
      <c r="E28" s="22" t="s">
        <v>43</v>
      </c>
      <c r="F28" s="22" t="s">
        <v>128</v>
      </c>
      <c r="G28" s="22" t="s">
        <v>130</v>
      </c>
    </row>
    <row r="29" spans="1:7" s="15" customFormat="1" ht="19.5" customHeight="1">
      <c r="A29" s="23"/>
      <c r="B29" s="23"/>
      <c r="C29" s="19" t="s">
        <v>126</v>
      </c>
      <c r="D29" s="21" t="s">
        <v>127</v>
      </c>
      <c r="E29" s="22" t="s">
        <v>131</v>
      </c>
      <c r="F29" s="22" t="s">
        <v>128</v>
      </c>
      <c r="G29" s="22" t="s">
        <v>132</v>
      </c>
    </row>
    <row r="30" spans="1:7" s="15" customFormat="1" ht="18.75" customHeight="1">
      <c r="A30" s="173" t="s">
        <v>199</v>
      </c>
      <c r="B30" s="173"/>
      <c r="C30" s="173"/>
      <c r="D30" s="174" t="s">
        <v>200</v>
      </c>
      <c r="E30" s="175">
        <v>549607.92</v>
      </c>
      <c r="F30" s="175">
        <v>400000</v>
      </c>
      <c r="G30" s="175">
        <v>949607.92</v>
      </c>
    </row>
    <row r="31" spans="1:7" s="15" customFormat="1" ht="20.1" customHeight="1">
      <c r="A31" s="166"/>
      <c r="B31" s="167" t="s">
        <v>201</v>
      </c>
      <c r="C31" s="167"/>
      <c r="D31" s="168" t="s">
        <v>42</v>
      </c>
      <c r="E31" s="167" t="s">
        <v>202</v>
      </c>
      <c r="F31" s="167" t="s">
        <v>203</v>
      </c>
      <c r="G31" s="167" t="s">
        <v>204</v>
      </c>
    </row>
    <row r="32" spans="1:7" s="37" customFormat="1" ht="27.75" customHeight="1">
      <c r="A32" s="165"/>
      <c r="B32" s="169"/>
      <c r="C32" s="170" t="s">
        <v>147</v>
      </c>
      <c r="D32" s="171" t="s">
        <v>205</v>
      </c>
      <c r="E32" s="169" t="s">
        <v>206</v>
      </c>
      <c r="F32" s="169" t="s">
        <v>203</v>
      </c>
      <c r="G32" s="169" t="s">
        <v>207</v>
      </c>
    </row>
    <row r="33" spans="1:7" s="37" customFormat="1" ht="24.75" customHeight="1">
      <c r="A33" s="189" t="s">
        <v>44</v>
      </c>
      <c r="B33" s="190"/>
      <c r="C33" s="190"/>
      <c r="D33" s="191"/>
      <c r="E33" s="172" t="s">
        <v>45</v>
      </c>
      <c r="F33" s="172" t="s">
        <v>208</v>
      </c>
      <c r="G33" s="172" t="s">
        <v>209</v>
      </c>
    </row>
    <row r="35" spans="1:7" s="1" customFormat="1" ht="12.75">
      <c r="A35" s="6" t="s">
        <v>9</v>
      </c>
      <c r="B35" s="7"/>
      <c r="C35" s="7"/>
      <c r="D35" s="7"/>
      <c r="E35" s="8"/>
      <c r="F35" s="8"/>
      <c r="G35" s="8"/>
    </row>
    <row r="36" spans="1:12" ht="15">
      <c r="A36" s="30" t="s">
        <v>10</v>
      </c>
      <c r="B36" s="184" t="s">
        <v>11</v>
      </c>
      <c r="C36" s="184"/>
      <c r="D36" s="184"/>
      <c r="E36" s="10">
        <f>E38+E41+E42+E44+E43</f>
        <v>32079975.95</v>
      </c>
      <c r="F36" s="9">
        <f aca="true" t="shared" si="0" ref="F36:G36">F38+F41+F42+F44+F43</f>
        <v>45300</v>
      </c>
      <c r="G36" s="9">
        <f t="shared" si="0"/>
        <v>32125275.95</v>
      </c>
      <c r="J36" s="12"/>
      <c r="K36" s="12"/>
      <c r="L36" s="12"/>
    </row>
    <row r="37" spans="1:11" ht="15">
      <c r="A37" s="30"/>
      <c r="B37" s="185" t="s">
        <v>12</v>
      </c>
      <c r="C37" s="186"/>
      <c r="D37" s="187"/>
      <c r="E37" s="30"/>
      <c r="F37" s="10"/>
      <c r="G37" s="10">
        <f aca="true" t="shared" si="1" ref="G37:G44">E37+F37</f>
        <v>0</v>
      </c>
      <c r="I37" s="11"/>
      <c r="J37" s="11"/>
      <c r="K37" s="11"/>
    </row>
    <row r="38" spans="1:11" ht="24" customHeight="1">
      <c r="A38" s="30"/>
      <c r="B38" s="30" t="s">
        <v>13</v>
      </c>
      <c r="C38" s="188" t="s">
        <v>14</v>
      </c>
      <c r="D38" s="188"/>
      <c r="E38" s="10">
        <f>E39+E40</f>
        <v>15620186.95</v>
      </c>
      <c r="F38" s="9">
        <f aca="true" t="shared" si="2" ref="F38:G38">SUM(F39:F40)</f>
        <v>23186.27</v>
      </c>
      <c r="G38" s="9">
        <f t="shared" si="2"/>
        <v>15643373.219999999</v>
      </c>
      <c r="I38" s="12"/>
      <c r="J38" s="12"/>
      <c r="K38" s="12"/>
    </row>
    <row r="39" spans="1:7" ht="24.75" customHeight="1">
      <c r="A39" s="30"/>
      <c r="B39" s="30"/>
      <c r="C39" s="188" t="s">
        <v>15</v>
      </c>
      <c r="D39" s="188"/>
      <c r="E39" s="10">
        <v>10327668</v>
      </c>
      <c r="F39" s="10">
        <v>55</v>
      </c>
      <c r="G39" s="10">
        <f t="shared" si="1"/>
        <v>10327723</v>
      </c>
    </row>
    <row r="40" spans="1:12" ht="29.25" customHeight="1">
      <c r="A40" s="30"/>
      <c r="B40" s="30"/>
      <c r="C40" s="179" t="s">
        <v>16</v>
      </c>
      <c r="D40" s="192"/>
      <c r="E40" s="10">
        <v>5292518.95</v>
      </c>
      <c r="F40" s="10">
        <v>23131.27</v>
      </c>
      <c r="G40" s="10">
        <f t="shared" si="1"/>
        <v>5315650.22</v>
      </c>
      <c r="J40" s="12"/>
      <c r="K40" s="12"/>
      <c r="L40" s="12"/>
    </row>
    <row r="41" spans="1:12" ht="21.75" customHeight="1">
      <c r="A41" s="30"/>
      <c r="B41" s="30" t="s">
        <v>17</v>
      </c>
      <c r="C41" s="179" t="s">
        <v>18</v>
      </c>
      <c r="D41" s="192"/>
      <c r="E41" s="10">
        <v>8145922</v>
      </c>
      <c r="F41" s="10"/>
      <c r="G41" s="10">
        <f t="shared" si="1"/>
        <v>8145922</v>
      </c>
      <c r="J41" s="12"/>
      <c r="K41" s="12"/>
      <c r="L41" s="12"/>
    </row>
    <row r="42" spans="1:7" ht="26.25" customHeight="1">
      <c r="A42" s="30"/>
      <c r="B42" s="30" t="s">
        <v>19</v>
      </c>
      <c r="C42" s="188" t="s">
        <v>20</v>
      </c>
      <c r="D42" s="188"/>
      <c r="E42" s="10">
        <v>8067467</v>
      </c>
      <c r="F42" s="10">
        <v>113.73</v>
      </c>
      <c r="G42" s="10">
        <f t="shared" si="1"/>
        <v>8067580.73</v>
      </c>
    </row>
    <row r="43" spans="1:11" ht="33.75" customHeight="1">
      <c r="A43" s="30"/>
      <c r="B43" s="30" t="s">
        <v>21</v>
      </c>
      <c r="C43" s="179" t="s">
        <v>22</v>
      </c>
      <c r="D43" s="187"/>
      <c r="E43" s="10">
        <v>21400</v>
      </c>
      <c r="F43" s="10">
        <v>22000</v>
      </c>
      <c r="G43" s="10">
        <f t="shared" si="1"/>
        <v>43400</v>
      </c>
      <c r="I43" s="11"/>
      <c r="J43" s="11"/>
      <c r="K43" s="11"/>
    </row>
    <row r="44" spans="1:12" ht="34.5" customHeight="1">
      <c r="A44" s="30"/>
      <c r="B44" s="30" t="s">
        <v>23</v>
      </c>
      <c r="C44" s="188" t="s">
        <v>24</v>
      </c>
      <c r="D44" s="188"/>
      <c r="E44" s="10">
        <v>225000</v>
      </c>
      <c r="F44" s="10"/>
      <c r="G44" s="10">
        <f t="shared" si="1"/>
        <v>225000</v>
      </c>
      <c r="J44" s="12"/>
      <c r="K44" s="12"/>
      <c r="L44" s="12"/>
    </row>
    <row r="45" spans="1:7" ht="15">
      <c r="A45" s="194"/>
      <c r="B45" s="195"/>
      <c r="C45" s="195"/>
      <c r="D45" s="195"/>
      <c r="E45" s="195"/>
      <c r="F45" s="10"/>
      <c r="G45" s="10"/>
    </row>
    <row r="46" spans="1:7" ht="15">
      <c r="A46" s="30" t="s">
        <v>25</v>
      </c>
      <c r="B46" s="185" t="s">
        <v>26</v>
      </c>
      <c r="C46" s="186"/>
      <c r="D46" s="187"/>
      <c r="E46" s="10">
        <v>11175446.81</v>
      </c>
      <c r="F46" s="10">
        <v>400000</v>
      </c>
      <c r="G46" s="10">
        <f>E46+F46</f>
        <v>11575446.81</v>
      </c>
    </row>
    <row r="47" spans="1:7" ht="15">
      <c r="A47" s="30"/>
      <c r="B47" s="179" t="s">
        <v>27</v>
      </c>
      <c r="C47" s="193"/>
      <c r="D47" s="192"/>
      <c r="E47" s="30"/>
      <c r="F47" s="30"/>
      <c r="G47" s="30"/>
    </row>
    <row r="48" spans="1:10" ht="39" customHeight="1">
      <c r="A48" s="30"/>
      <c r="B48" s="30"/>
      <c r="C48" s="179" t="s">
        <v>28</v>
      </c>
      <c r="D48" s="187"/>
      <c r="E48" s="10">
        <v>0</v>
      </c>
      <c r="F48" s="10">
        <v>0</v>
      </c>
      <c r="G48" s="10">
        <v>0</v>
      </c>
      <c r="I48" s="11"/>
      <c r="J48" s="13"/>
    </row>
    <row r="51" spans="5:6" ht="15">
      <c r="E51" s="5" t="s">
        <v>7</v>
      </c>
      <c r="F51" s="5"/>
    </row>
    <row r="52" spans="5:6" ht="15">
      <c r="E52" s="5"/>
      <c r="F52" s="5"/>
    </row>
    <row r="53" spans="5:6" ht="15">
      <c r="E53" s="5" t="s">
        <v>8</v>
      </c>
      <c r="F53" s="5"/>
    </row>
  </sheetData>
  <mergeCells count="16">
    <mergeCell ref="C39:D39"/>
    <mergeCell ref="C40:D40"/>
    <mergeCell ref="B46:D46"/>
    <mergeCell ref="B47:D47"/>
    <mergeCell ref="C48:D48"/>
    <mergeCell ref="C41:D41"/>
    <mergeCell ref="C42:D42"/>
    <mergeCell ref="C43:D43"/>
    <mergeCell ref="C44:D44"/>
    <mergeCell ref="A45:E45"/>
    <mergeCell ref="A6:G6"/>
    <mergeCell ref="A7:G7"/>
    <mergeCell ref="B36:D36"/>
    <mergeCell ref="B37:D37"/>
    <mergeCell ref="C38:D38"/>
    <mergeCell ref="A33:D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workbookViewId="0" topLeftCell="A1">
      <selection activeCell="D3" sqref="D3"/>
    </sheetView>
  </sheetViews>
  <sheetFormatPr defaultColWidth="9.140625" defaultRowHeight="15"/>
  <cols>
    <col min="1" max="1" width="7.28125" style="0" customWidth="1"/>
    <col min="2" max="2" width="6.421875" style="0" customWidth="1"/>
    <col min="3" max="3" width="32.57421875" style="0" customWidth="1"/>
    <col min="4" max="4" width="13.7109375" style="0" customWidth="1"/>
    <col min="5" max="5" width="10.57421875" style="0" customWidth="1"/>
    <col min="6" max="6" width="13.00390625" style="42" customWidth="1"/>
    <col min="8" max="8" width="10.8515625" style="0" bestFit="1" customWidth="1"/>
  </cols>
  <sheetData>
    <row r="1" spans="1:6" ht="15">
      <c r="A1" s="38"/>
      <c r="B1" s="38"/>
      <c r="C1" s="39"/>
      <c r="D1" s="3" t="s">
        <v>210</v>
      </c>
      <c r="E1" s="39"/>
      <c r="F1" s="40"/>
    </row>
    <row r="2" spans="1:6" ht="15">
      <c r="A2" s="38"/>
      <c r="B2" s="38"/>
      <c r="C2" s="39"/>
      <c r="D2" s="3" t="s">
        <v>46</v>
      </c>
      <c r="E2" s="39"/>
      <c r="F2" s="40"/>
    </row>
    <row r="3" spans="1:6" ht="15">
      <c r="A3" s="38"/>
      <c r="B3" s="38"/>
      <c r="C3" s="39"/>
      <c r="D3" s="3" t="s">
        <v>2</v>
      </c>
      <c r="E3" s="39"/>
      <c r="F3" s="40"/>
    </row>
    <row r="4" spans="1:6" ht="15">
      <c r="A4" s="38"/>
      <c r="B4" s="38"/>
      <c r="C4" s="39"/>
      <c r="D4" s="3" t="s">
        <v>47</v>
      </c>
      <c r="E4" s="39"/>
      <c r="F4" s="40"/>
    </row>
    <row r="5" spans="1:6" ht="31.5" customHeight="1">
      <c r="A5" s="38"/>
      <c r="B5" s="38"/>
      <c r="C5" s="41"/>
      <c r="D5" s="39"/>
      <c r="E5" s="39"/>
      <c r="F5" s="40"/>
    </row>
    <row r="6" spans="1:6" ht="15">
      <c r="A6" s="196" t="s">
        <v>139</v>
      </c>
      <c r="B6" s="197"/>
      <c r="C6" s="197"/>
      <c r="D6" s="197"/>
      <c r="E6" s="197"/>
      <c r="F6" s="197"/>
    </row>
    <row r="7" spans="1:7" ht="15">
      <c r="A7" s="183" t="s">
        <v>140</v>
      </c>
      <c r="B7" s="183"/>
      <c r="C7" s="183"/>
      <c r="D7" s="183"/>
      <c r="E7" s="183"/>
      <c r="F7" s="183"/>
      <c r="G7" s="183"/>
    </row>
    <row r="8" ht="20.25" customHeight="1"/>
    <row r="9" spans="1:6" s="46" customFormat="1" ht="32.25" customHeight="1">
      <c r="A9" s="43" t="s">
        <v>3</v>
      </c>
      <c r="B9" s="43" t="s">
        <v>4</v>
      </c>
      <c r="C9" s="43" t="s">
        <v>141</v>
      </c>
      <c r="D9" s="44" t="s">
        <v>142</v>
      </c>
      <c r="E9" s="45" t="s">
        <v>143</v>
      </c>
      <c r="F9" s="45" t="s">
        <v>144</v>
      </c>
    </row>
    <row r="10" spans="1:6" s="46" customFormat="1" ht="51" hidden="1">
      <c r="A10" s="47"/>
      <c r="B10" s="48" t="s">
        <v>145</v>
      </c>
      <c r="C10" s="49" t="s">
        <v>146</v>
      </c>
      <c r="D10" s="50">
        <v>92250</v>
      </c>
      <c r="E10" s="51"/>
      <c r="F10" s="51">
        <f>D10+E10</f>
        <v>92250</v>
      </c>
    </row>
    <row r="11" spans="1:6" s="46" customFormat="1" ht="25.5" hidden="1">
      <c r="A11" s="47"/>
      <c r="B11" s="48" t="s">
        <v>147</v>
      </c>
      <c r="C11" s="52" t="s">
        <v>148</v>
      </c>
      <c r="D11" s="50">
        <v>1000000</v>
      </c>
      <c r="E11" s="51"/>
      <c r="F11" s="51">
        <f aca="true" t="shared" si="0" ref="F11:F13">D11+E11</f>
        <v>1000000</v>
      </c>
    </row>
    <row r="12" spans="1:6" s="46" customFormat="1" ht="51" hidden="1">
      <c r="A12" s="47"/>
      <c r="B12" s="48" t="s">
        <v>147</v>
      </c>
      <c r="C12" s="52" t="s">
        <v>149</v>
      </c>
      <c r="D12" s="50">
        <v>550000</v>
      </c>
      <c r="E12" s="51"/>
      <c r="F12" s="51">
        <f t="shared" si="0"/>
        <v>550000</v>
      </c>
    </row>
    <row r="13" spans="1:6" s="46" customFormat="1" ht="51" customHeight="1" hidden="1">
      <c r="A13" s="47"/>
      <c r="B13" s="48" t="s">
        <v>147</v>
      </c>
      <c r="C13" s="52" t="s">
        <v>150</v>
      </c>
      <c r="D13" s="50">
        <v>2800000</v>
      </c>
      <c r="E13" s="51"/>
      <c r="F13" s="51">
        <f t="shared" si="0"/>
        <v>2800000</v>
      </c>
    </row>
    <row r="14" spans="1:6" s="46" customFormat="1" ht="15" customHeight="1" hidden="1">
      <c r="A14" s="53" t="s">
        <v>151</v>
      </c>
      <c r="B14" s="53"/>
      <c r="C14" s="54" t="s">
        <v>152</v>
      </c>
      <c r="D14" s="55">
        <f>SUM(D10:D13)</f>
        <v>4442250</v>
      </c>
      <c r="E14" s="55">
        <f aca="true" t="shared" si="1" ref="E14:F14">SUM(E10:E13)</f>
        <v>0</v>
      </c>
      <c r="F14" s="55">
        <f t="shared" si="1"/>
        <v>4442250</v>
      </c>
    </row>
    <row r="15" spans="1:6" s="46" customFormat="1" ht="12.75" hidden="1">
      <c r="A15" s="56"/>
      <c r="B15" s="56"/>
      <c r="C15" s="56"/>
      <c r="D15" s="57"/>
      <c r="E15" s="58"/>
      <c r="F15" s="58"/>
    </row>
    <row r="16" spans="1:6" s="46" customFormat="1" ht="25.5" hidden="1">
      <c r="A16" s="43"/>
      <c r="B16" s="43"/>
      <c r="C16" s="49" t="s">
        <v>153</v>
      </c>
      <c r="D16" s="59">
        <v>70000</v>
      </c>
      <c r="E16" s="60"/>
      <c r="F16" s="60">
        <f>D16+E16</f>
        <v>70000</v>
      </c>
    </row>
    <row r="17" spans="1:6" s="46" customFormat="1" ht="12.75" hidden="1">
      <c r="A17" s="43" t="s">
        <v>154</v>
      </c>
      <c r="B17" s="43" t="s">
        <v>147</v>
      </c>
      <c r="C17" s="61"/>
      <c r="D17" s="44">
        <v>70000</v>
      </c>
      <c r="E17" s="62">
        <f>E16</f>
        <v>0</v>
      </c>
      <c r="F17" s="62">
        <f>F16</f>
        <v>70000</v>
      </c>
    </row>
    <row r="18" spans="1:6" s="46" customFormat="1" ht="12.75" hidden="1">
      <c r="A18" s="43"/>
      <c r="B18" s="43"/>
      <c r="C18" s="49"/>
      <c r="D18" s="44"/>
      <c r="E18" s="60"/>
      <c r="F18" s="60"/>
    </row>
    <row r="19" spans="1:6" s="46" customFormat="1" ht="25.5" hidden="1">
      <c r="A19" s="43"/>
      <c r="B19" s="43"/>
      <c r="C19" s="49" t="s">
        <v>155</v>
      </c>
      <c r="D19" s="63">
        <v>200000</v>
      </c>
      <c r="E19" s="58"/>
      <c r="F19" s="64">
        <f>D19+E19</f>
        <v>200000</v>
      </c>
    </row>
    <row r="20" spans="1:6" s="46" customFormat="1" ht="25.5" hidden="1">
      <c r="A20" s="65"/>
      <c r="B20" s="65"/>
      <c r="C20" s="52" t="s">
        <v>156</v>
      </c>
      <c r="D20" s="50">
        <v>500000</v>
      </c>
      <c r="E20" s="58"/>
      <c r="F20" s="64">
        <f>D20+E20</f>
        <v>500000</v>
      </c>
    </row>
    <row r="21" spans="1:6" s="46" customFormat="1" ht="12.75" hidden="1">
      <c r="A21" s="53" t="s">
        <v>154</v>
      </c>
      <c r="B21" s="53" t="s">
        <v>145</v>
      </c>
      <c r="C21" s="53" t="s">
        <v>152</v>
      </c>
      <c r="D21" s="55">
        <f>SUM(D19:D20)</f>
        <v>700000</v>
      </c>
      <c r="E21" s="55">
        <f aca="true" t="shared" si="2" ref="E21:F21">SUM(E19:E20)</f>
        <v>0</v>
      </c>
      <c r="F21" s="55">
        <f t="shared" si="2"/>
        <v>700000</v>
      </c>
    </row>
    <row r="22" spans="1:6" s="46" customFormat="1" ht="12.75" hidden="1">
      <c r="A22" s="66"/>
      <c r="B22" s="66"/>
      <c r="C22" s="66"/>
      <c r="D22" s="67"/>
      <c r="E22" s="58"/>
      <c r="F22" s="58"/>
    </row>
    <row r="23" spans="1:6" s="46" customFormat="1" ht="38.25" hidden="1">
      <c r="A23" s="66"/>
      <c r="B23" s="66"/>
      <c r="C23" s="68" t="s">
        <v>157</v>
      </c>
      <c r="D23" s="69">
        <v>100000</v>
      </c>
      <c r="E23" s="58"/>
      <c r="F23" s="64">
        <f>D23+E23</f>
        <v>100000</v>
      </c>
    </row>
    <row r="24" spans="1:6" s="46" customFormat="1" ht="12.75" hidden="1">
      <c r="A24" s="66"/>
      <c r="B24" s="66"/>
      <c r="C24" s="68" t="s">
        <v>158</v>
      </c>
      <c r="D24" s="69">
        <v>120000</v>
      </c>
      <c r="E24" s="58"/>
      <c r="F24" s="64">
        <f aca="true" t="shared" si="3" ref="F24:F27">D24+E24</f>
        <v>120000</v>
      </c>
    </row>
    <row r="25" spans="1:6" s="46" customFormat="1" ht="38.25" hidden="1">
      <c r="A25" s="66"/>
      <c r="B25" s="66"/>
      <c r="C25" s="70" t="s">
        <v>159</v>
      </c>
      <c r="D25" s="71">
        <v>10783.97</v>
      </c>
      <c r="E25" s="58"/>
      <c r="F25" s="64">
        <f t="shared" si="3"/>
        <v>10783.97</v>
      </c>
    </row>
    <row r="26" spans="1:6" s="46" customFormat="1" ht="38.25" hidden="1">
      <c r="A26" s="66"/>
      <c r="B26" s="66"/>
      <c r="C26" s="72" t="s">
        <v>160</v>
      </c>
      <c r="D26" s="73">
        <v>10074.12</v>
      </c>
      <c r="E26" s="58"/>
      <c r="F26" s="64">
        <f t="shared" si="3"/>
        <v>10074.12</v>
      </c>
    </row>
    <row r="27" spans="1:6" s="78" customFormat="1" ht="38.25" hidden="1">
      <c r="A27" s="74"/>
      <c r="B27" s="74"/>
      <c r="C27" s="75" t="s">
        <v>161</v>
      </c>
      <c r="D27" s="76">
        <v>1300000</v>
      </c>
      <c r="E27" s="77"/>
      <c r="F27" s="64">
        <f t="shared" si="3"/>
        <v>1300000</v>
      </c>
    </row>
    <row r="28" spans="1:6" s="82" customFormat="1" ht="12.75" hidden="1">
      <c r="A28" s="79">
        <v>60016</v>
      </c>
      <c r="B28" s="79">
        <v>6050</v>
      </c>
      <c r="C28" s="80" t="s">
        <v>152</v>
      </c>
      <c r="D28" s="81">
        <f>SUM(D23:D27)</f>
        <v>1540858.09</v>
      </c>
      <c r="E28" s="81">
        <f aca="true" t="shared" si="4" ref="E28:F28">SUM(E23:E27)</f>
        <v>0</v>
      </c>
      <c r="F28" s="81">
        <f t="shared" si="4"/>
        <v>1540858.09</v>
      </c>
    </row>
    <row r="29" spans="1:6" s="82" customFormat="1" ht="12.75" hidden="1">
      <c r="A29" s="83"/>
      <c r="B29" s="83"/>
      <c r="D29" s="84"/>
      <c r="E29" s="85"/>
      <c r="F29" s="60"/>
    </row>
    <row r="30" spans="1:6" s="82" customFormat="1" ht="51" hidden="1">
      <c r="A30" s="86"/>
      <c r="B30" s="86"/>
      <c r="C30" s="87" t="s">
        <v>162</v>
      </c>
      <c r="D30" s="88">
        <v>150000</v>
      </c>
      <c r="E30" s="85"/>
      <c r="F30" s="64">
        <f aca="true" t="shared" si="5" ref="F30:F34">D30+E30</f>
        <v>150000</v>
      </c>
    </row>
    <row r="31" spans="1:6" s="82" customFormat="1" ht="12.75" hidden="1">
      <c r="A31" s="89"/>
      <c r="B31" s="89"/>
      <c r="C31" s="90" t="s">
        <v>163</v>
      </c>
      <c r="D31" s="91">
        <v>1000000</v>
      </c>
      <c r="E31" s="85"/>
      <c r="F31" s="64">
        <f t="shared" si="5"/>
        <v>1000000</v>
      </c>
    </row>
    <row r="32" spans="1:6" s="82" customFormat="1" ht="24" hidden="1">
      <c r="A32" s="89"/>
      <c r="B32" s="89"/>
      <c r="C32" s="92" t="s">
        <v>164</v>
      </c>
      <c r="D32" s="91">
        <v>10000</v>
      </c>
      <c r="E32" s="64"/>
      <c r="F32" s="64">
        <f t="shared" si="5"/>
        <v>10000</v>
      </c>
    </row>
    <row r="33" spans="1:6" s="82" customFormat="1" ht="24" hidden="1">
      <c r="A33" s="89"/>
      <c r="B33" s="89"/>
      <c r="C33" s="93" t="s">
        <v>165</v>
      </c>
      <c r="D33" s="91">
        <v>40000</v>
      </c>
      <c r="E33" s="64"/>
      <c r="F33" s="64">
        <f t="shared" si="5"/>
        <v>40000</v>
      </c>
    </row>
    <row r="34" spans="1:6" s="82" customFormat="1" ht="30" customHeight="1" hidden="1">
      <c r="A34" s="89"/>
      <c r="B34" s="89"/>
      <c r="C34" s="90" t="s">
        <v>166</v>
      </c>
      <c r="D34" s="91">
        <v>14000</v>
      </c>
      <c r="E34" s="64"/>
      <c r="F34" s="64">
        <f t="shared" si="5"/>
        <v>14000</v>
      </c>
    </row>
    <row r="35" spans="1:2" s="82" customFormat="1" ht="12.75" hidden="1">
      <c r="A35" s="89"/>
      <c r="B35" s="89"/>
    </row>
    <row r="36" spans="1:6" s="82" customFormat="1" ht="12.75" hidden="1">
      <c r="A36" s="94">
        <v>70005</v>
      </c>
      <c r="B36" s="94">
        <v>6050</v>
      </c>
      <c r="C36" s="95" t="s">
        <v>152</v>
      </c>
      <c r="D36" s="96">
        <f>SUM(D30:D35)</f>
        <v>1214000</v>
      </c>
      <c r="E36" s="96">
        <f>SUM(E30:E35)</f>
        <v>0</v>
      </c>
      <c r="F36" s="96">
        <f>SUM(F30:F35)</f>
        <v>1214000</v>
      </c>
    </row>
    <row r="37" spans="1:6" s="100" customFormat="1" ht="12.75" hidden="1">
      <c r="A37" s="83"/>
      <c r="B37" s="83"/>
      <c r="C37" s="97"/>
      <c r="D37" s="98"/>
      <c r="E37" s="99"/>
      <c r="F37" s="60"/>
    </row>
    <row r="38" spans="1:6" s="78" customFormat="1" ht="25.5" hidden="1">
      <c r="A38" s="101"/>
      <c r="B38" s="101"/>
      <c r="C38" s="102" t="s">
        <v>167</v>
      </c>
      <c r="D38" s="76">
        <v>25000</v>
      </c>
      <c r="E38" s="77"/>
      <c r="F38" s="64">
        <f>D38+E38</f>
        <v>25000</v>
      </c>
    </row>
    <row r="39" spans="1:6" s="100" customFormat="1" ht="12.75" hidden="1">
      <c r="A39" s="79">
        <v>75023</v>
      </c>
      <c r="B39" s="79">
        <v>6060</v>
      </c>
      <c r="C39" s="103" t="s">
        <v>152</v>
      </c>
      <c r="D39" s="104">
        <f>D38</f>
        <v>25000</v>
      </c>
      <c r="E39" s="104">
        <f aca="true" t="shared" si="6" ref="E39:F39">E38</f>
        <v>0</v>
      </c>
      <c r="F39" s="104">
        <f t="shared" si="6"/>
        <v>25000</v>
      </c>
    </row>
    <row r="40" spans="1:6" s="100" customFormat="1" ht="12.75" hidden="1">
      <c r="A40" s="83"/>
      <c r="B40" s="83"/>
      <c r="C40" s="97"/>
      <c r="D40" s="98"/>
      <c r="E40" s="99"/>
      <c r="F40" s="60"/>
    </row>
    <row r="41" spans="1:6" s="100" customFormat="1" ht="38.25" hidden="1">
      <c r="A41" s="105"/>
      <c r="B41" s="105"/>
      <c r="C41" s="70" t="s">
        <v>168</v>
      </c>
      <c r="D41" s="71">
        <v>10000</v>
      </c>
      <c r="E41" s="99"/>
      <c r="F41" s="51">
        <f>D41+E41</f>
        <v>10000</v>
      </c>
    </row>
    <row r="42" spans="1:6" s="82" customFormat="1" ht="12.75" hidden="1">
      <c r="A42" s="106">
        <v>75412</v>
      </c>
      <c r="B42" s="106">
        <v>6060</v>
      </c>
      <c r="C42" s="80" t="s">
        <v>152</v>
      </c>
      <c r="D42" s="81">
        <f>SUM(D41:D41)</f>
        <v>10000</v>
      </c>
      <c r="E42" s="81">
        <f aca="true" t="shared" si="7" ref="E42:F42">SUM(E41:E41)</f>
        <v>0</v>
      </c>
      <c r="F42" s="81">
        <f t="shared" si="7"/>
        <v>10000</v>
      </c>
    </row>
    <row r="43" spans="1:6" s="100" customFormat="1" ht="12.75" hidden="1">
      <c r="A43" s="83"/>
      <c r="B43" s="83"/>
      <c r="C43" s="97"/>
      <c r="D43" s="98"/>
      <c r="E43" s="107"/>
      <c r="F43" s="108"/>
    </row>
    <row r="44" spans="1:6" s="100" customFormat="1" ht="25.5" hidden="1">
      <c r="A44" s="86"/>
      <c r="B44" s="86"/>
      <c r="C44" s="87" t="s">
        <v>169</v>
      </c>
      <c r="D44" s="64">
        <v>330000</v>
      </c>
      <c r="E44" s="109"/>
      <c r="F44" s="109">
        <f>D44+E44</f>
        <v>330000</v>
      </c>
    </row>
    <row r="45" spans="1:6" s="100" customFormat="1" ht="51" hidden="1">
      <c r="A45" s="89"/>
      <c r="B45" s="89"/>
      <c r="C45" s="87" t="s">
        <v>170</v>
      </c>
      <c r="D45" s="91">
        <v>444000</v>
      </c>
      <c r="E45" s="85"/>
      <c r="F45" s="64">
        <f>D45+E45</f>
        <v>444000</v>
      </c>
    </row>
    <row r="46" spans="1:6" s="100" customFormat="1" ht="12.75" hidden="1">
      <c r="A46" s="94">
        <v>80101</v>
      </c>
      <c r="B46" s="94">
        <v>6050</v>
      </c>
      <c r="C46" s="95" t="s">
        <v>152</v>
      </c>
      <c r="D46" s="96">
        <f>SUM(D44:D45)</f>
        <v>774000</v>
      </c>
      <c r="E46" s="96">
        <f aca="true" t="shared" si="8" ref="E46:F46">SUM(E44:E45)</f>
        <v>0</v>
      </c>
      <c r="F46" s="96">
        <f t="shared" si="8"/>
        <v>774000</v>
      </c>
    </row>
    <row r="47" spans="1:6" s="100" customFormat="1" ht="12.75" hidden="1">
      <c r="A47" s="110"/>
      <c r="B47" s="110"/>
      <c r="C47" s="111"/>
      <c r="D47" s="112"/>
      <c r="E47" s="99"/>
      <c r="F47" s="60"/>
    </row>
    <row r="48" spans="1:6" s="100" customFormat="1" ht="12.75" hidden="1">
      <c r="A48" s="113"/>
      <c r="B48" s="113"/>
      <c r="C48" s="90" t="s">
        <v>171</v>
      </c>
      <c r="D48" s="114">
        <v>530000</v>
      </c>
      <c r="E48" s="114"/>
      <c r="F48" s="114">
        <f>D48+E48</f>
        <v>530000</v>
      </c>
    </row>
    <row r="49" spans="1:6" s="100" customFormat="1" ht="12.75" hidden="1">
      <c r="A49" s="79">
        <v>80104</v>
      </c>
      <c r="B49" s="79">
        <v>6050</v>
      </c>
      <c r="C49" s="95" t="s">
        <v>152</v>
      </c>
      <c r="D49" s="115">
        <f>D48</f>
        <v>530000</v>
      </c>
      <c r="E49" s="115">
        <f>E48</f>
        <v>0</v>
      </c>
      <c r="F49" s="115">
        <f aca="true" t="shared" si="9" ref="F49">F48</f>
        <v>530000</v>
      </c>
    </row>
    <row r="50" spans="1:6" s="100" customFormat="1" ht="12.75" hidden="1">
      <c r="A50" s="116"/>
      <c r="B50" s="116"/>
      <c r="C50" s="117"/>
      <c r="D50" s="118"/>
      <c r="E50" s="119"/>
      <c r="F50" s="120"/>
    </row>
    <row r="51" spans="1:6" s="100" customFormat="1" ht="12.75" hidden="1">
      <c r="A51" s="105"/>
      <c r="B51" s="105"/>
      <c r="C51" s="70" t="s">
        <v>172</v>
      </c>
      <c r="D51" s="71">
        <v>400000</v>
      </c>
      <c r="E51" s="99"/>
      <c r="F51" s="60">
        <f>D51+E51</f>
        <v>400000</v>
      </c>
    </row>
    <row r="52" spans="1:6" s="100" customFormat="1" ht="38.25" hidden="1">
      <c r="A52" s="105"/>
      <c r="B52" s="105"/>
      <c r="C52" s="70" t="s">
        <v>173</v>
      </c>
      <c r="D52" s="71">
        <v>21575.85</v>
      </c>
      <c r="E52" s="99"/>
      <c r="F52" s="64">
        <f>D52+E52</f>
        <v>21575.85</v>
      </c>
    </row>
    <row r="53" spans="1:6" s="82" customFormat="1" ht="12.75" hidden="1">
      <c r="A53" s="106">
        <v>90015</v>
      </c>
      <c r="B53" s="106">
        <v>6050</v>
      </c>
      <c r="C53" s="80" t="s">
        <v>152</v>
      </c>
      <c r="D53" s="81">
        <f>SUM(D47:D52)</f>
        <v>1481575.85</v>
      </c>
      <c r="E53" s="81">
        <f>SUM(E51:E52)</f>
        <v>0</v>
      </c>
      <c r="F53" s="81">
        <f>SUM(F51:F52)</f>
        <v>421575.85</v>
      </c>
    </row>
    <row r="54" spans="1:6" s="100" customFormat="1" ht="12.75" hidden="1">
      <c r="A54" s="83"/>
      <c r="B54" s="83"/>
      <c r="C54" s="97"/>
      <c r="D54" s="98"/>
      <c r="E54" s="99"/>
      <c r="F54" s="60"/>
    </row>
    <row r="55" spans="1:6" s="100" customFormat="1" ht="38.25" hidden="1">
      <c r="A55" s="121"/>
      <c r="B55" s="121"/>
      <c r="C55" s="122" t="s">
        <v>174</v>
      </c>
      <c r="D55" s="76">
        <v>986590</v>
      </c>
      <c r="E55" s="99"/>
      <c r="F55" s="64">
        <f>D55+E55</f>
        <v>986590</v>
      </c>
    </row>
    <row r="56" spans="1:6" s="100" customFormat="1" ht="12.75" hidden="1">
      <c r="A56" s="123">
        <v>90017</v>
      </c>
      <c r="B56" s="123">
        <v>6210</v>
      </c>
      <c r="C56" s="124" t="s">
        <v>152</v>
      </c>
      <c r="D56" s="125">
        <f>SUM(D55:D55)</f>
        <v>986590</v>
      </c>
      <c r="E56" s="125">
        <f>SUM(E55:E55)</f>
        <v>0</v>
      </c>
      <c r="F56" s="125">
        <f aca="true" t="shared" si="10" ref="F56">SUM(F55:F55)</f>
        <v>986590</v>
      </c>
    </row>
    <row r="57" spans="1:6" s="78" customFormat="1" ht="12.75" hidden="1">
      <c r="A57" s="126"/>
      <c r="B57" s="126"/>
      <c r="C57" s="127"/>
      <c r="D57" s="128"/>
      <c r="E57" s="77"/>
      <c r="F57" s="60"/>
    </row>
    <row r="58" spans="1:6" s="78" customFormat="1" ht="38.25" hidden="1">
      <c r="A58" s="126"/>
      <c r="B58" s="126"/>
      <c r="C58" s="70" t="s">
        <v>175</v>
      </c>
      <c r="D58" s="129">
        <v>5000</v>
      </c>
      <c r="E58" s="130"/>
      <c r="F58" s="64">
        <f>D58+E58</f>
        <v>5000</v>
      </c>
    </row>
    <row r="59" spans="1:6" s="78" customFormat="1" ht="25.5" hidden="1">
      <c r="A59" s="131"/>
      <c r="B59" s="131"/>
      <c r="C59" s="132" t="s">
        <v>176</v>
      </c>
      <c r="D59" s="133">
        <v>10564.95</v>
      </c>
      <c r="E59" s="130"/>
      <c r="F59" s="64">
        <f>D59+E59</f>
        <v>10564.95</v>
      </c>
    </row>
    <row r="60" spans="1:6" s="78" customFormat="1" ht="12.75" hidden="1">
      <c r="A60" s="79">
        <v>90095</v>
      </c>
      <c r="B60" s="79">
        <v>6050</v>
      </c>
      <c r="C60" s="103" t="s">
        <v>152</v>
      </c>
      <c r="D60" s="104">
        <f>SUM(D58:D59)</f>
        <v>15564.95</v>
      </c>
      <c r="E60" s="104">
        <f aca="true" t="shared" si="11" ref="E60:F60">SUM(E58:E59)</f>
        <v>0</v>
      </c>
      <c r="F60" s="104">
        <f t="shared" si="11"/>
        <v>15564.95</v>
      </c>
    </row>
    <row r="61" spans="1:6" s="78" customFormat="1" ht="12.75" hidden="1">
      <c r="A61" s="83"/>
      <c r="B61" s="83"/>
      <c r="C61" s="134"/>
      <c r="D61" s="84"/>
      <c r="E61" s="84"/>
      <c r="F61" s="84"/>
    </row>
    <row r="62" spans="1:6" s="78" customFormat="1" ht="38.25" hidden="1">
      <c r="A62" s="74"/>
      <c r="B62" s="74"/>
      <c r="C62" s="70" t="s">
        <v>177</v>
      </c>
      <c r="D62" s="135">
        <v>10000</v>
      </c>
      <c r="E62" s="77"/>
      <c r="F62" s="64">
        <f>D62+E62</f>
        <v>10000</v>
      </c>
    </row>
    <row r="63" spans="1:6" s="100" customFormat="1" ht="51" hidden="1">
      <c r="A63" s="105"/>
      <c r="B63" s="105"/>
      <c r="C63" s="70" t="s">
        <v>178</v>
      </c>
      <c r="D63" s="71">
        <v>14700</v>
      </c>
      <c r="E63" s="99"/>
      <c r="F63" s="64">
        <f aca="true" t="shared" si="12" ref="F63:F65">D63+E63</f>
        <v>14700</v>
      </c>
    </row>
    <row r="64" spans="1:6" s="78" customFormat="1" ht="38.25" hidden="1">
      <c r="A64" s="74"/>
      <c r="B64" s="74"/>
      <c r="C64" s="70" t="s">
        <v>175</v>
      </c>
      <c r="D64" s="71">
        <v>7600</v>
      </c>
      <c r="E64" s="77"/>
      <c r="F64" s="64">
        <f t="shared" si="12"/>
        <v>7600</v>
      </c>
    </row>
    <row r="65" spans="1:6" s="78" customFormat="1" ht="25.5" hidden="1">
      <c r="A65" s="136"/>
      <c r="B65" s="136"/>
      <c r="C65" s="137" t="s">
        <v>179</v>
      </c>
      <c r="D65" s="73">
        <v>8307.92</v>
      </c>
      <c r="E65" s="77"/>
      <c r="F65" s="64">
        <f t="shared" si="12"/>
        <v>8307.92</v>
      </c>
    </row>
    <row r="66" spans="1:6" s="78" customFormat="1" ht="12.75" hidden="1">
      <c r="A66" s="136"/>
      <c r="B66" s="136"/>
      <c r="C66" s="137" t="s">
        <v>181</v>
      </c>
      <c r="D66" s="73">
        <v>200000</v>
      </c>
      <c r="E66" s="77"/>
      <c r="F66" s="64">
        <f>D66+E66</f>
        <v>200000</v>
      </c>
    </row>
    <row r="67" spans="1:6" s="78" customFormat="1" ht="12.75" hidden="1">
      <c r="A67" s="136"/>
      <c r="B67" s="136"/>
      <c r="C67" s="70" t="s">
        <v>182</v>
      </c>
      <c r="D67" s="73">
        <v>200000</v>
      </c>
      <c r="E67" s="77"/>
      <c r="F67" s="64">
        <f>D67+E67</f>
        <v>200000</v>
      </c>
    </row>
    <row r="68" spans="1:6" s="78" customFormat="1" ht="12.75" hidden="1">
      <c r="A68" s="136"/>
      <c r="B68" s="136"/>
      <c r="C68" s="137" t="s">
        <v>180</v>
      </c>
      <c r="D68" s="73">
        <v>5000</v>
      </c>
      <c r="E68" s="108"/>
      <c r="F68" s="114">
        <f>D68+E68</f>
        <v>5000</v>
      </c>
    </row>
    <row r="69" spans="1:6" s="78" customFormat="1" ht="33" customHeight="1">
      <c r="A69" s="136"/>
      <c r="B69" s="136"/>
      <c r="C69" s="70" t="s">
        <v>186</v>
      </c>
      <c r="D69" s="145"/>
      <c r="E69" s="146">
        <v>400000</v>
      </c>
      <c r="F69" s="145">
        <f>D69+E69</f>
        <v>400000</v>
      </c>
    </row>
    <row r="70" spans="1:6" s="78" customFormat="1" ht="12.75" hidden="1">
      <c r="A70" s="136"/>
      <c r="B70" s="136"/>
      <c r="C70" s="147"/>
      <c r="D70" s="147"/>
      <c r="E70" s="147"/>
      <c r="F70" s="147"/>
    </row>
    <row r="71" spans="1:6" s="78" customFormat="1" ht="12.75" hidden="1">
      <c r="A71" s="136"/>
      <c r="B71" s="136"/>
      <c r="C71" s="148"/>
      <c r="D71" s="148"/>
      <c r="E71" s="148"/>
      <c r="F71" s="148"/>
    </row>
    <row r="72" spans="1:6" s="100" customFormat="1" ht="18.75" customHeight="1">
      <c r="A72" s="79">
        <v>92695</v>
      </c>
      <c r="B72" s="79">
        <v>6050</v>
      </c>
      <c r="C72" s="103" t="s">
        <v>152</v>
      </c>
      <c r="D72" s="115">
        <f>SUM(D62:D69)</f>
        <v>445607.92</v>
      </c>
      <c r="E72" s="115">
        <f>SUM(E62:E69)</f>
        <v>400000</v>
      </c>
      <c r="F72" s="115">
        <f>SUM(F62:F69)</f>
        <v>845607.9199999999</v>
      </c>
    </row>
    <row r="73" spans="1:6" s="78" customFormat="1" ht="20.25" customHeight="1">
      <c r="A73" s="149"/>
      <c r="B73" s="150"/>
      <c r="C73" s="138" t="s">
        <v>183</v>
      </c>
      <c r="D73" s="115">
        <f>D21+D28+D39+D42+D46+D53+D56+D60+D72+D14+D36</f>
        <v>11635446.809999999</v>
      </c>
      <c r="E73" s="115">
        <f>E21+E28+E39+E42+E46+E53+E56+E60+E72+E14+E36+E49+E17</f>
        <v>400000</v>
      </c>
      <c r="F73" s="115">
        <f>F21+F28+F39+F42+F46+F53+F56+F60+F72+F14+F36+F49+F17</f>
        <v>11575446.809999999</v>
      </c>
    </row>
    <row r="74" spans="1:8" s="78" customFormat="1" ht="47.25" customHeight="1">
      <c r="A74" s="38"/>
      <c r="B74" s="38"/>
      <c r="D74" s="139"/>
      <c r="F74" s="140"/>
      <c r="H74" s="139"/>
    </row>
    <row r="75" spans="1:6" s="78" customFormat="1" ht="15">
      <c r="A75" s="38"/>
      <c r="B75" s="38"/>
      <c r="C75" s="82" t="s">
        <v>184</v>
      </c>
      <c r="D75" s="141"/>
      <c r="E75" s="142"/>
      <c r="F75" s="143"/>
    </row>
    <row r="76" spans="1:6" s="78" customFormat="1" ht="15">
      <c r="A76" s="38"/>
      <c r="B76" s="38"/>
      <c r="C76" s="100"/>
      <c r="D76" s="144"/>
      <c r="E76" s="142"/>
      <c r="F76" s="143"/>
    </row>
    <row r="77" spans="1:6" s="78" customFormat="1" ht="15">
      <c r="A77" s="38"/>
      <c r="B77" s="38"/>
      <c r="C77" s="82" t="s">
        <v>185</v>
      </c>
      <c r="D77" s="144"/>
      <c r="E77" s="142"/>
      <c r="F77" s="143"/>
    </row>
    <row r="78" spans="1:6" s="78" customFormat="1" ht="12.75">
      <c r="A78" s="38"/>
      <c r="B78" s="38"/>
      <c r="D78" s="139"/>
      <c r="F78" s="46"/>
    </row>
  </sheetData>
  <mergeCells count="2">
    <mergeCell ref="A6:F6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 topLeftCell="A10">
      <selection activeCell="E1" sqref="E1:E4"/>
    </sheetView>
  </sheetViews>
  <sheetFormatPr defaultColWidth="9.140625" defaultRowHeight="15"/>
  <cols>
    <col min="1" max="1" width="6.421875" style="4" customWidth="1"/>
    <col min="2" max="2" width="6.140625" style="4" customWidth="1"/>
    <col min="3" max="3" width="6.421875" style="4" customWidth="1"/>
    <col min="4" max="4" width="34.8515625" style="4" customWidth="1"/>
    <col min="5" max="5" width="11.00390625" style="4" customWidth="1"/>
    <col min="6" max="6" width="9.140625" style="4" customWidth="1"/>
    <col min="7" max="7" width="10.57421875" style="4" customWidth="1"/>
  </cols>
  <sheetData>
    <row r="1" spans="1:7" ht="15">
      <c r="A1" s="2"/>
      <c r="B1" s="2"/>
      <c r="C1" s="2"/>
      <c r="D1" s="2"/>
      <c r="E1" s="3" t="s">
        <v>32</v>
      </c>
      <c r="F1" s="2"/>
      <c r="G1" s="2"/>
    </row>
    <row r="2" spans="1:7" ht="15">
      <c r="A2" s="2"/>
      <c r="B2" s="2"/>
      <c r="C2" s="2"/>
      <c r="D2" s="2"/>
      <c r="E2" s="3" t="s">
        <v>46</v>
      </c>
      <c r="F2" s="2"/>
      <c r="G2" s="2"/>
    </row>
    <row r="3" spans="1:7" ht="15">
      <c r="A3" s="2"/>
      <c r="B3" s="2"/>
      <c r="C3" s="2"/>
      <c r="D3" s="2"/>
      <c r="E3" s="3" t="s">
        <v>2</v>
      </c>
      <c r="F3" s="2"/>
      <c r="G3" s="2"/>
    </row>
    <row r="4" spans="1:7" ht="15">
      <c r="A4" s="2"/>
      <c r="B4" s="2"/>
      <c r="C4" s="2"/>
      <c r="D4" s="2"/>
      <c r="E4" s="3" t="s">
        <v>47</v>
      </c>
      <c r="F4" s="2"/>
      <c r="G4" s="2"/>
    </row>
    <row r="5" spans="1:7" ht="15">
      <c r="A5" s="2"/>
      <c r="B5" s="2"/>
      <c r="C5" s="2"/>
      <c r="D5" s="2"/>
      <c r="E5" s="3"/>
      <c r="F5" s="2"/>
      <c r="G5" s="2"/>
    </row>
    <row r="6" spans="1:7" ht="46.5" customHeight="1">
      <c r="A6" s="176" t="s">
        <v>138</v>
      </c>
      <c r="B6" s="176"/>
      <c r="C6" s="176"/>
      <c r="D6" s="176"/>
      <c r="E6" s="176"/>
      <c r="F6" s="176"/>
      <c r="G6" s="176"/>
    </row>
    <row r="7" spans="1:7" ht="18" customHeight="1">
      <c r="A7" s="177" t="s">
        <v>48</v>
      </c>
      <c r="B7" s="177"/>
      <c r="C7" s="177"/>
      <c r="D7" s="177"/>
      <c r="E7" s="177"/>
      <c r="F7" s="177"/>
      <c r="G7" s="177"/>
    </row>
    <row r="8" ht="24" customHeight="1">
      <c r="A8" s="4" t="s">
        <v>137</v>
      </c>
    </row>
    <row r="9" spans="1:8" ht="22.5">
      <c r="A9" s="16" t="s">
        <v>31</v>
      </c>
      <c r="B9" s="16" t="s">
        <v>3</v>
      </c>
      <c r="C9" s="16" t="s">
        <v>4</v>
      </c>
      <c r="D9" s="16" t="s">
        <v>0</v>
      </c>
      <c r="E9" s="16" t="s">
        <v>33</v>
      </c>
      <c r="F9" s="16" t="s">
        <v>1</v>
      </c>
      <c r="G9" s="16" t="s">
        <v>34</v>
      </c>
      <c r="H9" s="15"/>
    </row>
    <row r="10" spans="1:7" s="15" customFormat="1" ht="17.1" customHeight="1">
      <c r="A10" s="16" t="s">
        <v>54</v>
      </c>
      <c r="B10" s="16"/>
      <c r="C10" s="16"/>
      <c r="D10" s="17" t="s">
        <v>55</v>
      </c>
      <c r="E10" s="35" t="s">
        <v>133</v>
      </c>
      <c r="F10" s="35" t="s">
        <v>57</v>
      </c>
      <c r="G10" s="35" t="s">
        <v>134</v>
      </c>
    </row>
    <row r="11" spans="1:7" s="15" customFormat="1" ht="17.1" customHeight="1">
      <c r="A11" s="18"/>
      <c r="B11" s="19" t="s">
        <v>93</v>
      </c>
      <c r="C11" s="20"/>
      <c r="D11" s="21" t="s">
        <v>94</v>
      </c>
      <c r="E11" s="22" t="s">
        <v>35</v>
      </c>
      <c r="F11" s="22" t="s">
        <v>59</v>
      </c>
      <c r="G11" s="22" t="s">
        <v>59</v>
      </c>
    </row>
    <row r="12" spans="1:7" s="15" customFormat="1" ht="68.25" customHeight="1">
      <c r="A12" s="23"/>
      <c r="B12" s="23"/>
      <c r="C12" s="19" t="s">
        <v>60</v>
      </c>
      <c r="D12" s="21" t="s">
        <v>61</v>
      </c>
      <c r="E12" s="22" t="s">
        <v>35</v>
      </c>
      <c r="F12" s="22" t="s">
        <v>59</v>
      </c>
      <c r="G12" s="22" t="s">
        <v>59</v>
      </c>
    </row>
    <row r="13" spans="1:7" s="15" customFormat="1" ht="29.25" customHeight="1">
      <c r="A13" s="18"/>
      <c r="B13" s="19" t="s">
        <v>62</v>
      </c>
      <c r="C13" s="20"/>
      <c r="D13" s="21" t="s">
        <v>63</v>
      </c>
      <c r="E13" s="22" t="s">
        <v>64</v>
      </c>
      <c r="F13" s="22" t="s">
        <v>65</v>
      </c>
      <c r="G13" s="22" t="s">
        <v>66</v>
      </c>
    </row>
    <row r="14" spans="1:7" s="15" customFormat="1" ht="69" customHeight="1">
      <c r="A14" s="23"/>
      <c r="B14" s="23"/>
      <c r="C14" s="19" t="s">
        <v>60</v>
      </c>
      <c r="D14" s="21" t="s">
        <v>61</v>
      </c>
      <c r="E14" s="22" t="s">
        <v>64</v>
      </c>
      <c r="F14" s="22" t="s">
        <v>65</v>
      </c>
      <c r="G14" s="22" t="s">
        <v>66</v>
      </c>
    </row>
    <row r="15" spans="1:8" s="15" customFormat="1" ht="5.45" customHeight="1">
      <c r="A15" s="199"/>
      <c r="B15" s="199"/>
      <c r="C15" s="199"/>
      <c r="D15" s="199"/>
      <c r="E15" s="199"/>
      <c r="F15" s="199"/>
      <c r="G15" s="199"/>
      <c r="H15" s="199"/>
    </row>
    <row r="16" spans="1:7" s="15" customFormat="1" ht="17.1" customHeight="1">
      <c r="A16" s="198" t="s">
        <v>44</v>
      </c>
      <c r="B16" s="198"/>
      <c r="C16" s="198"/>
      <c r="D16" s="198"/>
      <c r="E16" s="22" t="s">
        <v>135</v>
      </c>
      <c r="F16" s="22" t="s">
        <v>57</v>
      </c>
      <c r="G16" s="22" t="s">
        <v>136</v>
      </c>
    </row>
    <row r="17" spans="1:7" s="15" customFormat="1" ht="12.75">
      <c r="A17" s="34"/>
      <c r="B17" s="34"/>
      <c r="C17" s="34"/>
      <c r="D17" s="34"/>
      <c r="E17" s="34"/>
      <c r="F17" s="34"/>
      <c r="G17" s="34"/>
    </row>
    <row r="18" spans="1:8" ht="15">
      <c r="A18" s="16" t="s">
        <v>54</v>
      </c>
      <c r="B18" s="16"/>
      <c r="C18" s="16"/>
      <c r="D18" s="17" t="s">
        <v>55</v>
      </c>
      <c r="E18" s="35" t="s">
        <v>133</v>
      </c>
      <c r="F18" s="35" t="s">
        <v>57</v>
      </c>
      <c r="G18" s="35" t="s">
        <v>134</v>
      </c>
      <c r="H18" s="15"/>
    </row>
    <row r="19" spans="1:8" ht="15">
      <c r="A19" s="18"/>
      <c r="B19" s="19" t="s">
        <v>80</v>
      </c>
      <c r="C19" s="20"/>
      <c r="D19" s="21" t="s">
        <v>81</v>
      </c>
      <c r="E19" s="22" t="s">
        <v>82</v>
      </c>
      <c r="F19" s="22" t="s">
        <v>35</v>
      </c>
      <c r="G19" s="22" t="s">
        <v>82</v>
      </c>
      <c r="H19" s="15"/>
    </row>
    <row r="20" spans="1:8" ht="15">
      <c r="A20" s="23"/>
      <c r="B20" s="23"/>
      <c r="C20" s="19" t="s">
        <v>83</v>
      </c>
      <c r="D20" s="21" t="s">
        <v>84</v>
      </c>
      <c r="E20" s="22" t="s">
        <v>85</v>
      </c>
      <c r="F20" s="22" t="s">
        <v>86</v>
      </c>
      <c r="G20" s="22" t="s">
        <v>87</v>
      </c>
      <c r="H20" s="15"/>
    </row>
    <row r="21" spans="1:8" ht="15">
      <c r="A21" s="23"/>
      <c r="B21" s="23"/>
      <c r="C21" s="19" t="s">
        <v>88</v>
      </c>
      <c r="D21" s="21" t="s">
        <v>89</v>
      </c>
      <c r="E21" s="22" t="s">
        <v>90</v>
      </c>
      <c r="F21" s="22" t="s">
        <v>91</v>
      </c>
      <c r="G21" s="22" t="s">
        <v>92</v>
      </c>
      <c r="H21" s="15"/>
    </row>
    <row r="22" spans="1:8" ht="15">
      <c r="A22" s="18"/>
      <c r="B22" s="19" t="s">
        <v>93</v>
      </c>
      <c r="C22" s="20"/>
      <c r="D22" s="21" t="s">
        <v>94</v>
      </c>
      <c r="E22" s="22" t="s">
        <v>35</v>
      </c>
      <c r="F22" s="22" t="s">
        <v>59</v>
      </c>
      <c r="G22" s="22" t="s">
        <v>59</v>
      </c>
      <c r="H22" s="15"/>
    </row>
    <row r="23" spans="1:8" ht="15">
      <c r="A23" s="23"/>
      <c r="B23" s="23"/>
      <c r="C23" s="19" t="s">
        <v>97</v>
      </c>
      <c r="D23" s="21" t="s">
        <v>98</v>
      </c>
      <c r="E23" s="22" t="s">
        <v>35</v>
      </c>
      <c r="F23" s="22" t="s">
        <v>100</v>
      </c>
      <c r="G23" s="22" t="s">
        <v>100</v>
      </c>
      <c r="H23" s="15"/>
    </row>
    <row r="24" spans="1:8" ht="18.75" customHeight="1">
      <c r="A24" s="23"/>
      <c r="B24" s="23"/>
      <c r="C24" s="19" t="s">
        <v>36</v>
      </c>
      <c r="D24" s="21" t="s">
        <v>37</v>
      </c>
      <c r="E24" s="22" t="s">
        <v>35</v>
      </c>
      <c r="F24" s="22" t="s">
        <v>102</v>
      </c>
      <c r="G24" s="22" t="s">
        <v>102</v>
      </c>
      <c r="H24" s="15"/>
    </row>
    <row r="25" spans="1:8" ht="28.5" customHeight="1">
      <c r="A25" s="18"/>
      <c r="B25" s="19" t="s">
        <v>62</v>
      </c>
      <c r="C25" s="20"/>
      <c r="D25" s="21" t="s">
        <v>63</v>
      </c>
      <c r="E25" s="22" t="s">
        <v>64</v>
      </c>
      <c r="F25" s="22" t="s">
        <v>65</v>
      </c>
      <c r="G25" s="22" t="s">
        <v>66</v>
      </c>
      <c r="H25" s="15"/>
    </row>
    <row r="26" spans="1:8" ht="15">
      <c r="A26" s="23"/>
      <c r="B26" s="23"/>
      <c r="C26" s="19" t="s">
        <v>126</v>
      </c>
      <c r="D26" s="21" t="s">
        <v>127</v>
      </c>
      <c r="E26" s="22" t="s">
        <v>64</v>
      </c>
      <c r="F26" s="22" t="s">
        <v>65</v>
      </c>
      <c r="G26" s="22" t="s">
        <v>66</v>
      </c>
      <c r="H26" s="15"/>
    </row>
    <row r="27" spans="1:8" ht="15">
      <c r="A27" s="198" t="s">
        <v>44</v>
      </c>
      <c r="B27" s="198"/>
      <c r="C27" s="198"/>
      <c r="D27" s="198"/>
      <c r="E27" s="22" t="s">
        <v>135</v>
      </c>
      <c r="F27" s="22" t="s">
        <v>57</v>
      </c>
      <c r="G27" s="22" t="s">
        <v>136</v>
      </c>
      <c r="H27" s="15"/>
    </row>
    <row r="29" spans="5:6" ht="15">
      <c r="E29" s="5" t="s">
        <v>7</v>
      </c>
      <c r="F29" s="5"/>
    </row>
    <row r="30" spans="5:6" ht="15">
      <c r="E30" s="5"/>
      <c r="F30" s="5"/>
    </row>
    <row r="31" spans="5:6" ht="15">
      <c r="E31" s="5" t="s">
        <v>8</v>
      </c>
      <c r="F31" s="5"/>
    </row>
  </sheetData>
  <mergeCells count="5">
    <mergeCell ref="A6:G6"/>
    <mergeCell ref="A7:G7"/>
    <mergeCell ref="A27:D27"/>
    <mergeCell ref="A15:H15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 topLeftCell="A10">
      <selection activeCell="B15" sqref="B15:E15"/>
    </sheetView>
  </sheetViews>
  <sheetFormatPr defaultColWidth="9.140625" defaultRowHeight="15"/>
  <cols>
    <col min="1" max="1" width="4.8515625" style="0" customWidth="1"/>
    <col min="2" max="2" width="45.7109375" style="0" customWidth="1"/>
    <col min="3" max="3" width="11.8515625" style="0" customWidth="1"/>
    <col min="4" max="4" width="11.00390625" style="0" customWidth="1"/>
    <col min="5" max="5" width="13.8515625" style="0" customWidth="1"/>
  </cols>
  <sheetData>
    <row r="1" ht="15">
      <c r="C1" s="3" t="s">
        <v>198</v>
      </c>
    </row>
    <row r="2" ht="15">
      <c r="C2" s="3" t="s">
        <v>46</v>
      </c>
    </row>
    <row r="3" ht="15">
      <c r="C3" s="3" t="s">
        <v>2</v>
      </c>
    </row>
    <row r="4" ht="15">
      <c r="C4" s="3" t="s">
        <v>47</v>
      </c>
    </row>
    <row r="5" ht="39.75" customHeight="1"/>
    <row r="6" spans="1:5" ht="15">
      <c r="A6" s="200" t="s">
        <v>187</v>
      </c>
      <c r="B6" s="200"/>
      <c r="C6" s="200"/>
      <c r="D6" s="200"/>
      <c r="E6" s="200"/>
    </row>
    <row r="7" ht="15">
      <c r="A7" s="153" t="s">
        <v>188</v>
      </c>
    </row>
    <row r="8" ht="25.5" customHeight="1"/>
    <row r="9" spans="1:5" ht="30">
      <c r="A9" s="157" t="s">
        <v>4</v>
      </c>
      <c r="B9" s="156" t="s">
        <v>0</v>
      </c>
      <c r="C9" s="156" t="s">
        <v>142</v>
      </c>
      <c r="D9" s="156" t="s">
        <v>1</v>
      </c>
      <c r="E9" s="156" t="s">
        <v>189</v>
      </c>
    </row>
    <row r="10" spans="1:5" ht="30">
      <c r="A10" s="157">
        <v>950</v>
      </c>
      <c r="B10" s="157" t="s">
        <v>190</v>
      </c>
      <c r="C10" s="159">
        <v>4994544.64</v>
      </c>
      <c r="D10" s="159">
        <v>400000</v>
      </c>
      <c r="E10" s="159">
        <f>C10+D10</f>
        <v>5394544.64</v>
      </c>
    </row>
    <row r="11" spans="1:5" ht="30">
      <c r="A11" s="157">
        <v>951</v>
      </c>
      <c r="B11" s="157" t="s">
        <v>191</v>
      </c>
      <c r="C11" s="159">
        <v>290000</v>
      </c>
      <c r="D11" s="158"/>
      <c r="E11" s="159">
        <v>290000</v>
      </c>
    </row>
    <row r="12" spans="1:5" ht="30">
      <c r="A12" s="157">
        <v>952</v>
      </c>
      <c r="B12" s="157" t="s">
        <v>192</v>
      </c>
      <c r="C12" s="159">
        <v>4552000</v>
      </c>
      <c r="D12" s="158"/>
      <c r="E12" s="159">
        <v>4552000</v>
      </c>
    </row>
    <row r="13" spans="1:5" ht="15">
      <c r="A13" s="157"/>
      <c r="B13" s="160" t="s">
        <v>193</v>
      </c>
      <c r="C13" s="161">
        <f aca="true" t="shared" si="0" ref="C13:D13">SUM(C10:C12)</f>
        <v>9836544.64</v>
      </c>
      <c r="D13" s="161">
        <f t="shared" si="0"/>
        <v>400000</v>
      </c>
      <c r="E13" s="161">
        <f>SUM(E10:E12)</f>
        <v>10236544.64</v>
      </c>
    </row>
    <row r="14" spans="1:5" ht="50.25" customHeight="1">
      <c r="A14" s="162"/>
      <c r="B14" s="162"/>
      <c r="C14" s="163"/>
      <c r="D14" s="163"/>
      <c r="E14" s="163"/>
    </row>
    <row r="15" spans="1:5" ht="30">
      <c r="A15" s="155" t="s">
        <v>4</v>
      </c>
      <c r="B15" s="155" t="s">
        <v>0</v>
      </c>
      <c r="C15" s="156" t="s">
        <v>142</v>
      </c>
      <c r="D15" s="156" t="s">
        <v>1</v>
      </c>
      <c r="E15" s="156" t="s">
        <v>189</v>
      </c>
    </row>
    <row r="16" spans="1:5" ht="24" customHeight="1">
      <c r="A16" s="158">
        <v>992</v>
      </c>
      <c r="B16" s="157" t="s">
        <v>194</v>
      </c>
      <c r="C16" s="159">
        <v>996998.88</v>
      </c>
      <c r="D16" s="158"/>
      <c r="E16" s="159">
        <v>996998.88</v>
      </c>
    </row>
    <row r="17" spans="1:5" ht="18.75" customHeight="1">
      <c r="A17" s="158"/>
      <c r="B17" s="160" t="s">
        <v>195</v>
      </c>
      <c r="C17" s="161">
        <v>996998.88</v>
      </c>
      <c r="D17" s="164">
        <v>0</v>
      </c>
      <c r="E17" s="161">
        <v>996998.88</v>
      </c>
    </row>
    <row r="18" ht="40.5" customHeight="1">
      <c r="B18" s="152"/>
    </row>
    <row r="19" spans="3:4" ht="15">
      <c r="C19" s="154" t="s">
        <v>196</v>
      </c>
      <c r="D19" s="154"/>
    </row>
    <row r="20" spans="3:4" ht="15">
      <c r="C20" s="154"/>
      <c r="D20" s="154"/>
    </row>
    <row r="21" spans="3:4" ht="15">
      <c r="C21" s="154" t="s">
        <v>197</v>
      </c>
      <c r="D21" s="154"/>
    </row>
  </sheetData>
  <mergeCells count="1"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2017-02-21T07:13:00Z</dcterms:modified>
  <cp:category/>
  <cp:version/>
  <cp:contentType/>
  <cp:contentStatus/>
</cp:coreProperties>
</file>