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dochody" sheetId="1" r:id="rId1"/>
    <sheet name="wydatki" sheetId="2" r:id="rId2"/>
    <sheet name="3 zlec" sheetId="3" r:id="rId3"/>
  </sheets>
  <definedNames/>
  <calcPr fullCalcOnLoad="1"/>
</workbook>
</file>

<file path=xl/sharedStrings.xml><?xml version="1.0" encoding="utf-8"?>
<sst xmlns="http://schemas.openxmlformats.org/spreadsheetml/2006/main" count="286" uniqueCount="176">
  <si>
    <t>Rady Gminy Kleszczewo</t>
  </si>
  <si>
    <t xml:space="preserve">                                                                Załącznik Nr 1</t>
  </si>
  <si>
    <t xml:space="preserve">                                       Zmiana planu dochodów budżetu gminy na 2013r.</t>
  </si>
  <si>
    <t>Zmiana załącznika Nr 1 do Uchwały Nr XXV/182/2012 Rady Gminy Kleszczewo z dnia 19 grudnia 2012r.</t>
  </si>
  <si>
    <t>Załącznik Nr 2</t>
  </si>
  <si>
    <t>Zmiana załącznika Nr 2 do Uchwały Nr XXV/182/2012 Rady Gminy Kleszczewo z dnia 19 grudnia 2012r.</t>
  </si>
  <si>
    <t>Dział</t>
  </si>
  <si>
    <t>w tym:</t>
  </si>
  <si>
    <t>zmiana</t>
  </si>
  <si>
    <t>Razem</t>
  </si>
  <si>
    <t xml:space="preserve">                             Zmiana planu wydatków budżetu gminy na 2013 rok</t>
  </si>
  <si>
    <t>Paragraf</t>
  </si>
  <si>
    <t>Treść</t>
  </si>
  <si>
    <t>Przed zmianą</t>
  </si>
  <si>
    <t>Zmiana</t>
  </si>
  <si>
    <t>Po zmianie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</si>
  <si>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</si>
  <si>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</si>
  <si>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</si>
  <si>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</si>
  <si>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Razem:</t>
  </si>
  <si>
    <t xml:space="preserve">                                                               Wójta Gminy Kleszczewo</t>
  </si>
  <si>
    <t>Wójta Gminy Kleszczewo</t>
  </si>
  <si>
    <t>mgr inż. Bogdan Kemnitz</t>
  </si>
  <si>
    <t xml:space="preserve">           Wójt Gminy</t>
  </si>
  <si>
    <t>2010</t>
  </si>
  <si>
    <t>Dotacje celowe otrzymane z budżetu państwa na realizację zadań bieżących z zakresu administracji rządowej oraz innych zadań zleconych gminie (związkom gmin)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</si>
  <si>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</si>
  <si>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</si>
  <si>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21 593 390,34</t>
  </si>
  <si>
    <t>4430</t>
  </si>
  <si>
    <t>Różne opłaty i składki</t>
  </si>
  <si>
    <t>4210</t>
  </si>
  <si>
    <t>Zakup materiałów i wyposażenia</t>
  </si>
  <si>
    <t>750</t>
  </si>
  <si>
    <t>Administracja publiczna</t>
  </si>
  <si>
    <t>3030</t>
  </si>
  <si>
    <t xml:space="preserve">Różne wydatki na rzecz osób fizycznych </t>
  </si>
  <si>
    <t>4010</t>
  </si>
  <si>
    <t>Wynagrodzenia osobowe pracowników</t>
  </si>
  <si>
    <t>4300</t>
  </si>
  <si>
    <t>Zakup usług pozostałych</t>
  </si>
  <si>
    <t>4120</t>
  </si>
  <si>
    <t>Składki na Fundusz Pracy</t>
  </si>
  <si>
    <t>1 000,00</t>
  </si>
  <si>
    <t>4260</t>
  </si>
  <si>
    <t>Zakup energii</t>
  </si>
  <si>
    <t>4440</t>
  </si>
  <si>
    <t>Odpisy na zakładowy fundusz świadczeń socjalnych</t>
  </si>
  <si>
    <t>3110</t>
  </si>
  <si>
    <t>Świadczenia społeczne</t>
  </si>
  <si>
    <t>4110</t>
  </si>
  <si>
    <t>Składki na ubezpieczenia społeczne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</si>
  <si>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</si>
  <si>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</si>
  <si>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</si>
  <si>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</si>
  <si>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4700</t>
  </si>
  <si>
    <t xml:space="preserve">Szkolenia pracowników niebędących członkami korpusu służby cywilnej </t>
  </si>
  <si>
    <t>4130</t>
  </si>
  <si>
    <t>Składki na ubezpieczenie zdrowotne</t>
  </si>
  <si>
    <t>Pozostała działalność</t>
  </si>
  <si>
    <t>4170</t>
  </si>
  <si>
    <t>21 755 132,34</t>
  </si>
  <si>
    <t>Roz dział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</si>
  <si>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</si>
  <si>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</si>
  <si>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</si>
  <si>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</si>
  <si>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</si>
  <si>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</si>
  <si>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</si>
  <si>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</si>
  <si>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</si>
  <si>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</si>
  <si>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</si>
  <si>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</si>
  <si>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</si>
  <si>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</si>
  <si>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</si>
  <si>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</si>
  <si>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</si>
  <si>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</si>
  <si>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</si>
  <si>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</si>
  <si>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</si>
  <si>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</si>
  <si>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Plan po zmianie</t>
  </si>
  <si>
    <t>01010</t>
  </si>
  <si>
    <t>Kanalizacja deszczowa w Gowarzewie</t>
  </si>
  <si>
    <t>Projekt chodnika w Śródce</t>
  </si>
  <si>
    <t>Odbudowa chodnika w Nagradowicach fundusz sołecki</t>
  </si>
  <si>
    <t>budowa chodnika w Poklatkach - Fundusz sołecki 9.728,00 i środki Gminy 5.414,00 zł</t>
  </si>
  <si>
    <t>Projekt odwodnienia ul. Polnej w Gowarzewie</t>
  </si>
  <si>
    <t xml:space="preserve"> Budowa drogi dojazdowej do gruntów rolnych w Markowicach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</si>
  <si>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</si>
  <si>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</si>
  <si>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</si>
  <si>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</si>
  <si>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zagospodarowanie terenu miejscowości Krzyżowniki-Śródka na cele turystyczno-rekreacyjjne par. 6058  25.000 zł,  par. 6059  21.834 zł</t>
  </si>
  <si>
    <t>wykup nakładów poniesionych na gruncie gminy - SUR Kleszczewo</t>
  </si>
  <si>
    <t>Uzupełnienie sprzętu i oprogramowania</t>
  </si>
  <si>
    <t>Zakup i montaż wiaty przystankowej Fundusz sołecki wsi  Śródka</t>
  </si>
  <si>
    <t xml:space="preserve">Zakup sprzętu do OSP w Gowarzewie (nożyce hydrayliczne) fundusz sołecki Gowarzewo </t>
  </si>
  <si>
    <t>Zakup aparatów oddechodych Fundusz sołecki wsi Krzyżowniki 1.200 zł i Śródka 1.300 zł</t>
  </si>
  <si>
    <t xml:space="preserve">Zakup sprzętu do OSP w Kleszczewo (torba medyczna) Fundusz sołecki wsi Kleszczewo </t>
  </si>
  <si>
    <t>Zakup sprzętu do Ochotniczych Straży Pożarnych</t>
  </si>
  <si>
    <t>Wykonanie przejścia na plac zabaw w Tulcach i uzupełnienie  wyposażenia  na placu zabaw w Tulcach i Kleszczewie</t>
  </si>
  <si>
    <t>Zagospodarowanie terenu pasrku w Kleszczewie - zwrot dofinansowania</t>
  </si>
  <si>
    <t>Schronisko dla psów (Kostrzyn- Skałowo)</t>
  </si>
  <si>
    <t>Projekt oświetlenia ulicy Chabrowej i Wrzosowej w Tulcach</t>
  </si>
  <si>
    <t>Zakup kosiarki do koszenia boisk 64.150 zł, zamiatarki 51.000 zł i bud do psów 16.000 zł, myjki 50.000 zł i przyczepki 6.000 zł</t>
  </si>
  <si>
    <t>uzupełnienie  wyposażenia  na placu zabaw w Gowarzewie</t>
  </si>
  <si>
    <t>Zakup wyposażenia do zmoderniozowanego budynku GOK w Kleszczewie</t>
  </si>
  <si>
    <t>Budowa boiska w Komornikach -Fundusz sołecki wsi Komorniki</t>
  </si>
  <si>
    <t>Zagospodarowanie terenu w miejscowości Komorniki na cele rekreacyjne (par. 6058   17.947,00 zł i  par.  6059  30.365,00 zł)</t>
  </si>
  <si>
    <t>Zakup siłowni zewnętrznej do parku - Fundusz sołecki wsi Kleszczewo</t>
  </si>
  <si>
    <t>Budowa boiska  - Fundusz sołecki  wsi Krerowo  10.205,00 zł  środki Gminy 1.500,00 zł</t>
  </si>
  <si>
    <t>Montaż bramek i piłkochwytów na boiskach w Gowarzewie, w Tulcach przy szkole i Tulcach na ul. Sportowej</t>
  </si>
  <si>
    <t>Boisko treningowe i ogrodzenie boiska w Kleszczewie</t>
  </si>
  <si>
    <t>Załącznik Nr 3</t>
  </si>
  <si>
    <t>I. Zmiana dochodów i wydatków związanych z realizacją zadań z zakresu administracji rządowej i innych zadań zleconych gminie odrębnymi ustawami w 2013 roku</t>
  </si>
  <si>
    <t>Zmiana załącznika Nr 3 do Uchwały Nr XXV/182/2012 Rady Gminy Kleszczewo z dnia 19 grudnia 2012r.</t>
  </si>
  <si>
    <t>Para graf</t>
  </si>
  <si>
    <t>Plan dochodów</t>
  </si>
  <si>
    <t>Zmiana planu</t>
  </si>
  <si>
    <t>Plan wydatków</t>
  </si>
  <si>
    <t>010</t>
  </si>
  <si>
    <t>Rolnictwo i łowiectwo</t>
  </si>
  <si>
    <t>01095</t>
  </si>
  <si>
    <t>44 600,00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</si>
  <si>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</si>
  <si>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</si>
  <si>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</si>
  <si>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</si>
  <si>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</si>
  <si>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</si>
  <si>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</si>
  <si>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</si>
  <si>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wynagrodzenia bezosobowe</t>
  </si>
  <si>
    <t>85295</t>
  </si>
  <si>
    <t>Wójt Gminy</t>
  </si>
  <si>
    <t>415 990,02</t>
  </si>
  <si>
    <t>97 451,73</t>
  </si>
  <si>
    <t>513 441,75</t>
  </si>
  <si>
    <t>290 990,02</t>
  </si>
  <si>
    <t>388 441,75</t>
  </si>
  <si>
    <t>290 690,02</t>
  </si>
  <si>
    <t>388 141,75</t>
  </si>
  <si>
    <t>21 690 842,07</t>
  </si>
  <si>
    <t xml:space="preserve">                                                               do Zarządzenia Nr 45/2013</t>
  </si>
  <si>
    <t xml:space="preserve">                                                               z dnia 22 października  2013r.</t>
  </si>
  <si>
    <t>do Zarządzenia 45/2013</t>
  </si>
  <si>
    <t>z dnia 22 października 2013r.</t>
  </si>
  <si>
    <t>374 190,02</t>
  </si>
  <si>
    <t>471 641,75</t>
  </si>
  <si>
    <t>3 872,69</t>
  </si>
  <si>
    <t>896,90</t>
  </si>
  <si>
    <t>4 769,59</t>
  </si>
  <si>
    <t>662,23</t>
  </si>
  <si>
    <t>153,36</t>
  </si>
  <si>
    <t>815,59</t>
  </si>
  <si>
    <t>94,88</t>
  </si>
  <si>
    <t>21,97</t>
  </si>
  <si>
    <t>116,85</t>
  </si>
  <si>
    <t>70,00</t>
  </si>
  <si>
    <t>43,29</t>
  </si>
  <si>
    <t>113,29</t>
  </si>
  <si>
    <t>795,30</t>
  </si>
  <si>
    <t>1 795,30</t>
  </si>
  <si>
    <t>284 990,22</t>
  </si>
  <si>
    <t>95 540,91</t>
  </si>
  <si>
    <t>380 531,13</t>
  </si>
  <si>
    <t>21 852 584,07</t>
  </si>
  <si>
    <t>Przebudowa ulicy Bukowej i Klonowej wraz z odwodnieniem w miejscowości Tulce</t>
  </si>
  <si>
    <t>do Zarządzenia Nr 45/2013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</si>
</sst>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b/>
      <sz val="10"/>
      <name val="Arial CE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10"/>
      <color indexed="8"/>
      <name val="Czcionka tekstu podstawowego"/>
      <family val="0"/>
    </font>
    <font>
      <sz val="11"/>
      <name val="Times New Roman"/>
      <family val="1"/>
    </font>
    <font>
      <b/>
      <sz val="8.5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8.2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65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4" fontId="20" fillId="33" borderId="14" xfId="0" applyNumberFormat="1" applyFont="1" applyFill="1" applyBorder="1" applyAlignment="1">
      <alignment vertical="center"/>
    </xf>
    <xf numFmtId="4" fontId="20" fillId="33" borderId="13" xfId="0" applyNumberFormat="1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0" fillId="33" borderId="13" xfId="0" applyNumberFormat="1" applyFont="1" applyFill="1" applyBorder="1" applyAlignment="1" applyProtection="1">
      <alignment horizontal="left"/>
      <protection locked="0"/>
    </xf>
    <xf numFmtId="4" fontId="20" fillId="33" borderId="13" xfId="0" applyNumberFormat="1" applyFont="1" applyFill="1" applyBorder="1" applyAlignment="1" applyProtection="1">
      <alignment horizontal="right" vertical="center"/>
      <protection locked="0"/>
    </xf>
    <xf numFmtId="4" fontId="20" fillId="33" borderId="13" xfId="0" applyNumberFormat="1" applyFont="1" applyFill="1" applyBorder="1" applyAlignment="1" applyProtection="1">
      <alignment horizontal="right"/>
      <protection locked="0"/>
    </xf>
    <xf numFmtId="0" fontId="20" fillId="33" borderId="17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10" fillId="33" borderId="16" xfId="0" applyNumberFormat="1" applyFont="1" applyFill="1" applyBorder="1" applyAlignment="1" applyProtection="1">
      <alignment horizontal="left"/>
      <protection locked="0"/>
    </xf>
    <xf numFmtId="0" fontId="20" fillId="33" borderId="19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 applyProtection="1">
      <alignment horizontal="center" vertical="center"/>
      <protection locked="0"/>
    </xf>
    <xf numFmtId="49" fontId="20" fillId="33" borderId="15" xfId="0" applyNumberFormat="1" applyFont="1" applyFill="1" applyBorder="1" applyAlignment="1">
      <alignment horizontal="right" vertical="center" wrapText="1"/>
    </xf>
    <xf numFmtId="4" fontId="20" fillId="33" borderId="14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right" vertical="center" wrapText="1"/>
    </xf>
    <xf numFmtId="4" fontId="10" fillId="33" borderId="13" xfId="0" applyNumberFormat="1" applyFont="1" applyFill="1" applyBorder="1" applyAlignment="1" applyProtection="1">
      <alignment horizontal="right" vertical="center"/>
      <protection locked="0"/>
    </xf>
    <xf numFmtId="0" fontId="20" fillId="33" borderId="13" xfId="0" applyNumberFormat="1" applyFont="1" applyFill="1" applyBorder="1" applyAlignment="1" applyProtection="1">
      <alignment horizontal="right" vertical="center"/>
      <protection locked="0"/>
    </xf>
    <xf numFmtId="0" fontId="21" fillId="33" borderId="13" xfId="0" applyNumberFormat="1" applyFont="1" applyFill="1" applyBorder="1" applyAlignment="1" applyProtection="1">
      <alignment horizontal="left"/>
      <protection locked="0"/>
    </xf>
    <xf numFmtId="4" fontId="21" fillId="33" borderId="13" xfId="0" applyNumberFormat="1" applyFont="1" applyFill="1" applyBorder="1" applyAlignment="1" applyProtection="1">
      <alignment horizontal="right"/>
      <protection locked="0"/>
    </xf>
    <xf numFmtId="0" fontId="22" fillId="33" borderId="13" xfId="0" applyFont="1" applyFill="1" applyBorder="1" applyAlignment="1">
      <alignment vertical="center"/>
    </xf>
    <xf numFmtId="4" fontId="22" fillId="33" borderId="14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 wrapText="1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25" fillId="33" borderId="10" xfId="0" applyNumberFormat="1" applyFont="1" applyFill="1" applyBorder="1" applyAlignment="1" applyProtection="1">
      <alignment horizontal="center" wrapText="1"/>
      <protection locked="0"/>
    </xf>
    <xf numFmtId="0" fontId="25" fillId="33" borderId="20" xfId="0" applyNumberFormat="1" applyFont="1" applyFill="1" applyBorder="1" applyAlignment="1" applyProtection="1">
      <alignment horizontal="center" wrapText="1"/>
      <protection locked="0"/>
    </xf>
    <xf numFmtId="4" fontId="25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NumberFormat="1" applyFont="1" applyFill="1" applyBorder="1" applyAlignment="1" applyProtection="1">
      <alignment horizontal="left"/>
      <protection locked="0"/>
    </xf>
    <xf numFmtId="4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21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21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49" fontId="2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25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/>
      <protection locked="0"/>
    </xf>
    <xf numFmtId="4" fontId="66" fillId="0" borderId="10" xfId="0" applyNumberFormat="1" applyFont="1" applyBorder="1" applyAlignment="1">
      <alignment/>
    </xf>
    <xf numFmtId="49" fontId="2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65" fillId="0" borderId="10" xfId="0" applyNumberFormat="1" applyFont="1" applyBorder="1" applyAlignment="1">
      <alignment/>
    </xf>
    <xf numFmtId="49" fontId="2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1" fillId="0" borderId="10" xfId="0" applyNumberFormat="1" applyFont="1" applyFill="1" applyBorder="1" applyAlignment="1" applyProtection="1">
      <alignment horizontal="right"/>
      <protection locked="0"/>
    </xf>
    <xf numFmtId="4" fontId="65" fillId="0" borderId="10" xfId="0" applyNumberFormat="1" applyFont="1" applyBorder="1" applyAlignment="1">
      <alignment horizontal="right"/>
    </xf>
    <xf numFmtId="49" fontId="21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23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21" xfId="0" applyNumberFormat="1" applyFont="1" applyFill="1" applyBorder="1" applyAlignment="1" applyProtection="1">
      <alignment horizontal="right"/>
      <protection locked="0"/>
    </xf>
    <xf numFmtId="49" fontId="2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10" xfId="0" applyFont="1" applyBorder="1" applyAlignment="1">
      <alignment/>
    </xf>
    <xf numFmtId="4" fontId="21" fillId="0" borderId="10" xfId="0" applyNumberFormat="1" applyFont="1" applyFill="1" applyBorder="1" applyAlignment="1" applyProtection="1">
      <alignment vertical="center"/>
      <protection locked="0"/>
    </xf>
    <xf numFmtId="4" fontId="65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Fill="1" applyBorder="1" applyAlignment="1" applyProtection="1">
      <alignment/>
      <protection locked="0"/>
    </xf>
    <xf numFmtId="49" fontId="21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4" xfId="0" applyNumberFormat="1" applyFont="1" applyFill="1" applyBorder="1" applyAlignment="1" applyProtection="1">
      <alignment horizontal="left" vertical="center" wrapText="1"/>
      <protection locked="0"/>
    </xf>
    <xf numFmtId="4" fontId="21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25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24" xfId="0" applyNumberFormat="1" applyFont="1" applyFill="1" applyBorder="1" applyAlignment="1" applyProtection="1">
      <alignment/>
      <protection locked="0"/>
    </xf>
    <xf numFmtId="4" fontId="65" fillId="0" borderId="24" xfId="0" applyNumberFormat="1" applyFont="1" applyBorder="1" applyAlignment="1">
      <alignment/>
    </xf>
    <xf numFmtId="0" fontId="65" fillId="0" borderId="20" xfId="0" applyFont="1" applyBorder="1" applyAlignment="1">
      <alignment/>
    </xf>
    <xf numFmtId="4" fontId="65" fillId="0" borderId="21" xfId="0" applyNumberFormat="1" applyFont="1" applyBorder="1" applyAlignment="1">
      <alignment/>
    </xf>
    <xf numFmtId="0" fontId="65" fillId="0" borderId="27" xfId="0" applyFont="1" applyBorder="1" applyAlignment="1">
      <alignment/>
    </xf>
    <xf numFmtId="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22" fillId="33" borderId="16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49" fontId="1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9" fontId="29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1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33" borderId="14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22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20" fillId="33" borderId="14" xfId="0" applyNumberFormat="1" applyFont="1" applyFill="1" applyBorder="1" applyAlignment="1" applyProtection="1">
      <alignment horizontal="left" wrapText="1"/>
      <protection locked="0"/>
    </xf>
    <xf numFmtId="0" fontId="0" fillId="33" borderId="15" xfId="0" applyFill="1" applyBorder="1" applyAlignment="1">
      <alignment wrapText="1"/>
    </xf>
    <xf numFmtId="0" fontId="21" fillId="33" borderId="14" xfId="0" applyNumberFormat="1" applyFont="1" applyFill="1" applyBorder="1" applyAlignment="1" applyProtection="1">
      <alignment horizontal="left" wrapText="1"/>
      <protection locked="0"/>
    </xf>
    <xf numFmtId="0" fontId="0" fillId="33" borderId="15" xfId="0" applyFill="1" applyBorder="1" applyAlignment="1">
      <alignment horizontal="left" wrapText="1"/>
    </xf>
    <xf numFmtId="0" fontId="68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5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49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" fontId="67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6.57421875" style="11" customWidth="1"/>
    <col min="2" max="2" width="5.140625" style="11" customWidth="1"/>
    <col min="3" max="3" width="5.7109375" style="11" customWidth="1"/>
    <col min="4" max="4" width="35.140625" style="11" customWidth="1"/>
    <col min="5" max="5" width="13.00390625" style="11" customWidth="1"/>
    <col min="6" max="6" width="10.7109375" style="11" customWidth="1"/>
    <col min="7" max="7" width="12.00390625" style="11" customWidth="1"/>
  </cols>
  <sheetData>
    <row r="1" spans="1:7" ht="15.75">
      <c r="A1" s="2"/>
      <c r="B1" s="2"/>
      <c r="C1" s="2"/>
      <c r="D1" s="3" t="s">
        <v>1</v>
      </c>
      <c r="E1" s="2"/>
      <c r="F1" s="1"/>
      <c r="G1" s="1"/>
    </row>
    <row r="2" spans="1:7" ht="15.75">
      <c r="A2" s="2"/>
      <c r="B2" s="2"/>
      <c r="C2" s="2"/>
      <c r="D2" s="3" t="s">
        <v>150</v>
      </c>
      <c r="E2" s="2"/>
      <c r="F2" s="1"/>
      <c r="G2" s="1"/>
    </row>
    <row r="3" spans="1:7" ht="15.75">
      <c r="A3" s="2"/>
      <c r="B3" s="2"/>
      <c r="C3" s="2"/>
      <c r="D3" s="3" t="s">
        <v>21</v>
      </c>
      <c r="E3" s="2"/>
      <c r="F3" s="1"/>
      <c r="G3" s="1"/>
    </row>
    <row r="4" spans="1:7" ht="15.75">
      <c r="A4" s="2"/>
      <c r="B4" s="2"/>
      <c r="C4" s="2"/>
      <c r="D4" s="3" t="s">
        <v>151</v>
      </c>
      <c r="E4" s="2"/>
      <c r="F4" s="1"/>
      <c r="G4" s="1"/>
    </row>
    <row r="5" spans="1:7" ht="16.5" customHeight="1">
      <c r="A5" s="2"/>
      <c r="B5" s="2"/>
      <c r="C5" s="2"/>
      <c r="D5" s="2"/>
      <c r="E5" s="2"/>
      <c r="F5" s="1"/>
      <c r="G5" s="1"/>
    </row>
    <row r="6" spans="1:7" ht="27.75" customHeight="1">
      <c r="A6" s="3" t="s">
        <v>2</v>
      </c>
      <c r="B6" s="2"/>
      <c r="C6" s="2"/>
      <c r="D6" s="2"/>
      <c r="E6" s="2"/>
      <c r="F6" s="1"/>
      <c r="G6" s="1"/>
    </row>
    <row r="7" spans="1:10" ht="15">
      <c r="A7" s="133" t="s">
        <v>3</v>
      </c>
      <c r="B7" s="134"/>
      <c r="C7" s="134"/>
      <c r="D7" s="134"/>
      <c r="E7" s="134"/>
      <c r="F7" s="134"/>
      <c r="G7" s="134"/>
      <c r="H7" s="4"/>
      <c r="I7" s="4"/>
      <c r="J7" s="4"/>
    </row>
    <row r="9" spans="1:7" s="15" customFormat="1" ht="34.5" customHeight="1">
      <c r="A9" s="122" t="s">
        <v>6</v>
      </c>
      <c r="B9" s="122" t="s">
        <v>64</v>
      </c>
      <c r="C9" s="122" t="s">
        <v>123</v>
      </c>
      <c r="D9" s="122" t="s">
        <v>12</v>
      </c>
      <c r="E9" s="122" t="s">
        <v>13</v>
      </c>
      <c r="F9" s="122" t="s">
        <v>14</v>
      </c>
      <c r="G9" s="122" t="s">
        <v>15</v>
      </c>
    </row>
    <row r="10" spans="1:7" s="15" customFormat="1" ht="26.25" customHeight="1">
      <c r="A10" s="123" t="s">
        <v>127</v>
      </c>
      <c r="B10" s="123"/>
      <c r="C10" s="123"/>
      <c r="D10" s="124" t="s">
        <v>128</v>
      </c>
      <c r="E10" s="125" t="s">
        <v>142</v>
      </c>
      <c r="F10" s="125" t="s">
        <v>143</v>
      </c>
      <c r="G10" s="125" t="s">
        <v>144</v>
      </c>
    </row>
    <row r="11" spans="1:7" s="15" customFormat="1" ht="16.5" customHeight="1">
      <c r="A11" s="126"/>
      <c r="B11" s="127" t="s">
        <v>129</v>
      </c>
      <c r="C11" s="128"/>
      <c r="D11" s="129" t="s">
        <v>61</v>
      </c>
      <c r="E11" s="130" t="s">
        <v>145</v>
      </c>
      <c r="F11" s="130" t="s">
        <v>143</v>
      </c>
      <c r="G11" s="130" t="s">
        <v>146</v>
      </c>
    </row>
    <row r="12" spans="1:7" s="15" customFormat="1" ht="54.75" customHeight="1">
      <c r="A12" s="131"/>
      <c r="B12" s="131"/>
      <c r="C12" s="127" t="s">
        <v>25</v>
      </c>
      <c r="D12" s="129" t="s">
        <v>26</v>
      </c>
      <c r="E12" s="130" t="s">
        <v>147</v>
      </c>
      <c r="F12" s="130" t="s">
        <v>143</v>
      </c>
      <c r="G12" s="130" t="s">
        <v>148</v>
      </c>
    </row>
    <row r="13" spans="1:7" s="15" customFormat="1" ht="5.25" customHeight="1">
      <c r="A13" s="135"/>
      <c r="B13" s="135"/>
      <c r="C13" s="135"/>
      <c r="D13" s="136"/>
      <c r="E13" s="136"/>
      <c r="F13" s="136"/>
      <c r="G13" s="136"/>
    </row>
    <row r="14" spans="1:7" s="15" customFormat="1" ht="16.5" customHeight="1">
      <c r="A14" s="137" t="s">
        <v>20</v>
      </c>
      <c r="B14" s="137"/>
      <c r="C14" s="137"/>
      <c r="D14" s="137"/>
      <c r="E14" s="121" t="s">
        <v>29</v>
      </c>
      <c r="F14" s="121" t="s">
        <v>143</v>
      </c>
      <c r="G14" s="121" t="s">
        <v>149</v>
      </c>
    </row>
    <row r="15" spans="1:7" s="15" customFormat="1" ht="6.75" customHeight="1">
      <c r="A15" s="135"/>
      <c r="B15" s="135"/>
      <c r="C15" s="135"/>
      <c r="D15" s="136"/>
      <c r="E15" s="136"/>
      <c r="F15" s="136"/>
      <c r="G15" s="136"/>
    </row>
    <row r="19" ht="15">
      <c r="E19" s="132" t="s">
        <v>24</v>
      </c>
    </row>
    <row r="21" ht="15">
      <c r="E21" s="132" t="s">
        <v>23</v>
      </c>
    </row>
  </sheetData>
  <sheetProtection/>
  <mergeCells count="6">
    <mergeCell ref="A7:G7"/>
    <mergeCell ref="A15:C15"/>
    <mergeCell ref="D15:G15"/>
    <mergeCell ref="A13:C13"/>
    <mergeCell ref="D13:G13"/>
    <mergeCell ref="A14:D14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57421875" style="5" customWidth="1"/>
    <col min="2" max="2" width="6.00390625" style="5" customWidth="1"/>
    <col min="3" max="3" width="5.57421875" style="5" customWidth="1"/>
    <col min="4" max="4" width="35.00390625" style="5" customWidth="1"/>
    <col min="5" max="5" width="12.28125" style="5" customWidth="1"/>
    <col min="6" max="6" width="10.7109375" style="11" customWidth="1"/>
    <col min="7" max="7" width="12.140625" style="11" customWidth="1"/>
  </cols>
  <sheetData>
    <row r="1" spans="1:7" ht="15.75">
      <c r="A1" s="2"/>
      <c r="B1" s="2"/>
      <c r="C1" s="2"/>
      <c r="D1" s="1"/>
      <c r="E1" s="3" t="s">
        <v>4</v>
      </c>
      <c r="F1" s="1"/>
      <c r="G1" s="1"/>
    </row>
    <row r="2" spans="1:7" ht="15.75">
      <c r="A2" s="2"/>
      <c r="B2" s="2"/>
      <c r="C2" s="2"/>
      <c r="D2" s="1"/>
      <c r="E2" s="3" t="s">
        <v>152</v>
      </c>
      <c r="F2" s="1"/>
      <c r="G2" s="1"/>
    </row>
    <row r="3" spans="1:7" ht="15.75">
      <c r="A3" s="2"/>
      <c r="B3" s="2"/>
      <c r="C3" s="2"/>
      <c r="D3" s="1"/>
      <c r="E3" s="3" t="s">
        <v>22</v>
      </c>
      <c r="F3" s="1"/>
      <c r="G3" s="1"/>
    </row>
    <row r="4" spans="1:7" ht="15.75">
      <c r="A4" s="2"/>
      <c r="B4" s="2"/>
      <c r="C4" s="2"/>
      <c r="D4" s="1"/>
      <c r="E4" s="3" t="s">
        <v>153</v>
      </c>
      <c r="F4" s="1"/>
      <c r="G4" s="1"/>
    </row>
    <row r="5" spans="1:7" ht="7.5" customHeight="1">
      <c r="A5" s="2"/>
      <c r="B5" s="2"/>
      <c r="C5" s="2"/>
      <c r="D5" s="2"/>
      <c r="E5" s="2"/>
      <c r="F5" s="1"/>
      <c r="G5" s="1"/>
    </row>
    <row r="6" spans="1:7" ht="15.75">
      <c r="A6" s="2"/>
      <c r="B6" s="3" t="s">
        <v>10</v>
      </c>
      <c r="C6" s="2"/>
      <c r="D6" s="2"/>
      <c r="E6" s="2"/>
      <c r="F6" s="1"/>
      <c r="G6" s="1"/>
    </row>
    <row r="7" spans="1:7" ht="15">
      <c r="A7" s="133" t="s">
        <v>5</v>
      </c>
      <c r="B7" s="134"/>
      <c r="C7" s="134"/>
      <c r="D7" s="134"/>
      <c r="E7" s="134"/>
      <c r="F7" s="134"/>
      <c r="G7" s="134"/>
    </row>
    <row r="8" ht="12.75" customHeight="1"/>
    <row r="9" spans="1:7" s="15" customFormat="1" ht="36" customHeight="1">
      <c r="A9" s="14" t="s">
        <v>6</v>
      </c>
      <c r="B9" s="14" t="s">
        <v>64</v>
      </c>
      <c r="C9" s="14" t="s">
        <v>11</v>
      </c>
      <c r="D9" s="14" t="s">
        <v>12</v>
      </c>
      <c r="E9" s="14" t="s">
        <v>13</v>
      </c>
      <c r="F9" s="14" t="s">
        <v>14</v>
      </c>
      <c r="G9" s="14" t="s">
        <v>15</v>
      </c>
    </row>
    <row r="10" spans="1:7" s="15" customFormat="1" ht="16.5" customHeight="1">
      <c r="A10" s="16" t="s">
        <v>127</v>
      </c>
      <c r="B10" s="16"/>
      <c r="C10" s="16"/>
      <c r="D10" s="17" t="s">
        <v>128</v>
      </c>
      <c r="E10" s="18" t="s">
        <v>154</v>
      </c>
      <c r="F10" s="18" t="s">
        <v>143</v>
      </c>
      <c r="G10" s="18" t="s">
        <v>155</v>
      </c>
    </row>
    <row r="11" spans="1:7" s="15" customFormat="1" ht="16.5" customHeight="1">
      <c r="A11" s="19"/>
      <c r="B11" s="20" t="s">
        <v>129</v>
      </c>
      <c r="C11" s="21"/>
      <c r="D11" s="22" t="s">
        <v>61</v>
      </c>
      <c r="E11" s="23" t="s">
        <v>147</v>
      </c>
      <c r="F11" s="23" t="s">
        <v>143</v>
      </c>
      <c r="G11" s="23" t="s">
        <v>148</v>
      </c>
    </row>
    <row r="12" spans="1:7" s="15" customFormat="1" ht="16.5" customHeight="1">
      <c r="A12" s="24"/>
      <c r="B12" s="24"/>
      <c r="C12" s="20" t="s">
        <v>38</v>
      </c>
      <c r="D12" s="22" t="s">
        <v>39</v>
      </c>
      <c r="E12" s="23" t="s">
        <v>156</v>
      </c>
      <c r="F12" s="23" t="s">
        <v>157</v>
      </c>
      <c r="G12" s="23" t="s">
        <v>158</v>
      </c>
    </row>
    <row r="13" spans="1:7" s="15" customFormat="1" ht="16.5" customHeight="1">
      <c r="A13" s="24"/>
      <c r="B13" s="24"/>
      <c r="C13" s="20" t="s">
        <v>51</v>
      </c>
      <c r="D13" s="22" t="s">
        <v>52</v>
      </c>
      <c r="E13" s="23" t="s">
        <v>159</v>
      </c>
      <c r="F13" s="23" t="s">
        <v>160</v>
      </c>
      <c r="G13" s="23" t="s">
        <v>161</v>
      </c>
    </row>
    <row r="14" spans="1:7" s="15" customFormat="1" ht="16.5" customHeight="1">
      <c r="A14" s="24"/>
      <c r="B14" s="24"/>
      <c r="C14" s="20" t="s">
        <v>42</v>
      </c>
      <c r="D14" s="22" t="s">
        <v>43</v>
      </c>
      <c r="E14" s="23" t="s">
        <v>162</v>
      </c>
      <c r="F14" s="23" t="s">
        <v>163</v>
      </c>
      <c r="G14" s="23" t="s">
        <v>164</v>
      </c>
    </row>
    <row r="15" spans="1:7" s="15" customFormat="1" ht="16.5" customHeight="1">
      <c r="A15" s="24"/>
      <c r="B15" s="24"/>
      <c r="C15" s="20" t="s">
        <v>32</v>
      </c>
      <c r="D15" s="22" t="s">
        <v>33</v>
      </c>
      <c r="E15" s="23" t="s">
        <v>165</v>
      </c>
      <c r="F15" s="23" t="s">
        <v>166</v>
      </c>
      <c r="G15" s="23" t="s">
        <v>167</v>
      </c>
    </row>
    <row r="16" spans="1:7" s="15" customFormat="1" ht="16.5" customHeight="1">
      <c r="A16" s="24"/>
      <c r="B16" s="24"/>
      <c r="C16" s="20" t="s">
        <v>40</v>
      </c>
      <c r="D16" s="22" t="s">
        <v>41</v>
      </c>
      <c r="E16" s="23" t="s">
        <v>44</v>
      </c>
      <c r="F16" s="23" t="s">
        <v>168</v>
      </c>
      <c r="G16" s="23" t="s">
        <v>169</v>
      </c>
    </row>
    <row r="17" spans="1:7" s="15" customFormat="1" ht="16.5" customHeight="1">
      <c r="A17" s="24"/>
      <c r="B17" s="24"/>
      <c r="C17" s="20" t="s">
        <v>30</v>
      </c>
      <c r="D17" s="22" t="s">
        <v>31</v>
      </c>
      <c r="E17" s="23" t="s">
        <v>170</v>
      </c>
      <c r="F17" s="23" t="s">
        <v>171</v>
      </c>
      <c r="G17" s="23" t="s">
        <v>172</v>
      </c>
    </row>
    <row r="18" spans="1:7" s="15" customFormat="1" ht="5.25" customHeight="1">
      <c r="A18" s="138"/>
      <c r="B18" s="138"/>
      <c r="C18" s="138"/>
      <c r="D18" s="139"/>
      <c r="E18" s="139"/>
      <c r="F18" s="139"/>
      <c r="G18" s="139"/>
    </row>
    <row r="19" spans="1:7" s="15" customFormat="1" ht="16.5" customHeight="1">
      <c r="A19" s="140" t="s">
        <v>20</v>
      </c>
      <c r="B19" s="140"/>
      <c r="C19" s="140"/>
      <c r="D19" s="140"/>
      <c r="E19" s="25" t="s">
        <v>63</v>
      </c>
      <c r="F19" s="25" t="s">
        <v>143</v>
      </c>
      <c r="G19" s="25" t="s">
        <v>173</v>
      </c>
    </row>
    <row r="20" spans="1:7" s="15" customFormat="1" ht="15">
      <c r="A20" s="138"/>
      <c r="B20" s="138"/>
      <c r="C20" s="138"/>
      <c r="D20" s="139"/>
      <c r="E20" s="139"/>
      <c r="F20" s="139"/>
      <c r="G20" s="139"/>
    </row>
    <row r="21" spans="1:7" s="15" customFormat="1" ht="12.75">
      <c r="A21" s="139"/>
      <c r="B21" s="139"/>
      <c r="C21" s="139"/>
      <c r="D21" s="139"/>
      <c r="E21" s="139"/>
      <c r="F21" s="139"/>
      <c r="G21" s="139"/>
    </row>
    <row r="23" spans="1:7" s="10" customFormat="1" ht="12.75">
      <c r="A23" s="141" t="s">
        <v>7</v>
      </c>
      <c r="B23" s="141"/>
      <c r="C23" s="141"/>
      <c r="D23" s="26"/>
      <c r="E23" s="27"/>
      <c r="F23" s="27"/>
      <c r="G23" s="27"/>
    </row>
    <row r="24" spans="1:7" s="10" customFormat="1" ht="12.75">
      <c r="A24" s="26"/>
      <c r="B24" s="26"/>
      <c r="C24" s="26"/>
      <c r="D24" s="26"/>
      <c r="E24" s="27"/>
      <c r="F24" s="27"/>
      <c r="G24" s="27"/>
    </row>
    <row r="25" spans="1:7" s="10" customFormat="1" ht="15">
      <c r="A25" s="28" t="s">
        <v>65</v>
      </c>
      <c r="B25" s="29" t="s">
        <v>66</v>
      </c>
      <c r="C25" s="30"/>
      <c r="D25" s="31"/>
      <c r="E25" s="32">
        <f>E27+E30+E31+E32+E33</f>
        <v>19048997.34</v>
      </c>
      <c r="F25" s="32">
        <f>F27+F30+F31+F32+F33</f>
        <v>97451.73</v>
      </c>
      <c r="G25" s="33">
        <f>G27+G30+G31+G32+G33</f>
        <v>19146449.07</v>
      </c>
    </row>
    <row r="26" spans="1:7" s="10" customFormat="1" ht="12.75">
      <c r="A26" s="28"/>
      <c r="B26" s="30" t="s">
        <v>67</v>
      </c>
      <c r="C26" s="34"/>
      <c r="D26" s="29"/>
      <c r="E26" s="30"/>
      <c r="F26" s="35"/>
      <c r="G26" s="35"/>
    </row>
    <row r="27" spans="1:7" s="10" customFormat="1" ht="12.75">
      <c r="A27" s="28"/>
      <c r="B27" s="29" t="s">
        <v>68</v>
      </c>
      <c r="C27" s="142" t="s">
        <v>69</v>
      </c>
      <c r="D27" s="143"/>
      <c r="E27" s="32">
        <f>E28+E29</f>
        <v>12347580.02</v>
      </c>
      <c r="F27" s="32">
        <f>F28+F29</f>
        <v>97451.73</v>
      </c>
      <c r="G27" s="33">
        <f>G28+G29</f>
        <v>12445031.75</v>
      </c>
    </row>
    <row r="28" spans="1:7" s="10" customFormat="1" ht="12.75">
      <c r="A28" s="28"/>
      <c r="B28" s="29"/>
      <c r="C28" s="142" t="s">
        <v>70</v>
      </c>
      <c r="D28" s="143"/>
      <c r="E28" s="32">
        <v>7659325.8</v>
      </c>
      <c r="F28" s="36">
        <v>1072.23</v>
      </c>
      <c r="G28" s="36">
        <f>E28+F28</f>
        <v>7660398.03</v>
      </c>
    </row>
    <row r="29" spans="1:7" s="10" customFormat="1" ht="12.75">
      <c r="A29" s="28"/>
      <c r="B29" s="29"/>
      <c r="C29" s="142" t="s">
        <v>71</v>
      </c>
      <c r="D29" s="143"/>
      <c r="E29" s="32">
        <v>4688254.22</v>
      </c>
      <c r="F29" s="36">
        <v>96379.5</v>
      </c>
      <c r="G29" s="36">
        <f aca="true" t="shared" si="0" ref="G29:G37">E29+F29</f>
        <v>4784633.72</v>
      </c>
    </row>
    <row r="30" spans="1:7" s="10" customFormat="1" ht="12.75">
      <c r="A30" s="28"/>
      <c r="B30" s="29" t="s">
        <v>72</v>
      </c>
      <c r="C30" s="142" t="s">
        <v>73</v>
      </c>
      <c r="D30" s="143"/>
      <c r="E30" s="32">
        <v>4270156</v>
      </c>
      <c r="F30" s="36"/>
      <c r="G30" s="36">
        <f t="shared" si="0"/>
        <v>4270156</v>
      </c>
    </row>
    <row r="31" spans="1:7" s="10" customFormat="1" ht="12.75">
      <c r="A31" s="29"/>
      <c r="B31" s="29" t="s">
        <v>74</v>
      </c>
      <c r="C31" s="142" t="s">
        <v>75</v>
      </c>
      <c r="D31" s="143"/>
      <c r="E31" s="32">
        <v>1893669.86</v>
      </c>
      <c r="F31" s="36"/>
      <c r="G31" s="36">
        <f t="shared" si="0"/>
        <v>1893669.86</v>
      </c>
    </row>
    <row r="32" spans="1:7" s="10" customFormat="1" ht="26.25" customHeight="1">
      <c r="A32" s="29"/>
      <c r="B32" s="29" t="s">
        <v>76</v>
      </c>
      <c r="C32" s="142" t="s">
        <v>77</v>
      </c>
      <c r="D32" s="144"/>
      <c r="E32" s="32">
        <v>82591.46</v>
      </c>
      <c r="F32" s="36"/>
      <c r="G32" s="36">
        <f t="shared" si="0"/>
        <v>82591.46</v>
      </c>
    </row>
    <row r="33" spans="1:7" s="10" customFormat="1" ht="15">
      <c r="A33" s="29"/>
      <c r="B33" s="29" t="s">
        <v>78</v>
      </c>
      <c r="C33" s="142" t="s">
        <v>79</v>
      </c>
      <c r="D33" s="145"/>
      <c r="E33" s="32">
        <v>455000</v>
      </c>
      <c r="F33" s="37"/>
      <c r="G33" s="37">
        <f t="shared" si="0"/>
        <v>455000</v>
      </c>
    </row>
    <row r="34" spans="1:7" s="10" customFormat="1" ht="12.75">
      <c r="A34" s="30"/>
      <c r="B34" s="34"/>
      <c r="C34" s="34"/>
      <c r="D34" s="120"/>
      <c r="E34" s="38"/>
      <c r="F34" s="37"/>
      <c r="G34" s="37"/>
    </row>
    <row r="35" spans="1:7" s="10" customFormat="1" ht="12.75">
      <c r="A35" s="28" t="s">
        <v>80</v>
      </c>
      <c r="B35" s="30" t="s">
        <v>81</v>
      </c>
      <c r="C35" s="34"/>
      <c r="D35" s="38"/>
      <c r="E35" s="32">
        <v>2706135</v>
      </c>
      <c r="F35" s="37"/>
      <c r="G35" s="37">
        <f t="shared" si="0"/>
        <v>2706135</v>
      </c>
    </row>
    <row r="36" spans="1:7" s="10" customFormat="1" ht="12.75">
      <c r="A36" s="29"/>
      <c r="B36" s="119" t="s">
        <v>7</v>
      </c>
      <c r="C36" s="39"/>
      <c r="D36" s="40"/>
      <c r="E36" s="30"/>
      <c r="F36" s="37"/>
      <c r="G36" s="37"/>
    </row>
    <row r="37" spans="1:7" s="10" customFormat="1" ht="24" customHeight="1">
      <c r="A37" s="29"/>
      <c r="B37" s="142" t="s">
        <v>82</v>
      </c>
      <c r="C37" s="146"/>
      <c r="D37" s="144"/>
      <c r="E37" s="32">
        <v>116372</v>
      </c>
      <c r="F37" s="36"/>
      <c r="G37" s="36">
        <f t="shared" si="0"/>
        <v>116372</v>
      </c>
    </row>
    <row r="38" spans="1:7" s="10" customFormat="1" ht="12.75">
      <c r="A38" s="41"/>
      <c r="B38" s="34"/>
      <c r="C38" s="34"/>
      <c r="D38" s="34"/>
      <c r="E38" s="34"/>
      <c r="F38" s="42"/>
      <c r="G38" s="42"/>
    </row>
    <row r="39" spans="1:7" s="10" customFormat="1" ht="12.75">
      <c r="A39" s="29" t="s">
        <v>83</v>
      </c>
      <c r="B39" s="30" t="s">
        <v>84</v>
      </c>
      <c r="C39" s="34"/>
      <c r="D39" s="43"/>
      <c r="E39" s="34"/>
      <c r="F39" s="35"/>
      <c r="G39" s="35"/>
    </row>
    <row r="40" spans="1:7" s="10" customFormat="1" ht="22.5">
      <c r="A40" s="29"/>
      <c r="B40" s="44" t="s">
        <v>85</v>
      </c>
      <c r="C40" s="45" t="s">
        <v>86</v>
      </c>
      <c r="D40" s="34"/>
      <c r="E40" s="46" t="s">
        <v>13</v>
      </c>
      <c r="F40" s="47" t="s">
        <v>8</v>
      </c>
      <c r="G40" s="47" t="s">
        <v>87</v>
      </c>
    </row>
    <row r="41" spans="1:7" s="10" customFormat="1" ht="12.75">
      <c r="A41" s="29"/>
      <c r="B41" s="48" t="s">
        <v>88</v>
      </c>
      <c r="C41" s="45" t="s">
        <v>89</v>
      </c>
      <c r="D41" s="34"/>
      <c r="E41" s="49">
        <v>61500</v>
      </c>
      <c r="F41" s="36"/>
      <c r="G41" s="36">
        <f>F41+E41</f>
        <v>61500</v>
      </c>
    </row>
    <row r="42" spans="1:7" s="10" customFormat="1" ht="15">
      <c r="A42" s="29"/>
      <c r="B42" s="50">
        <v>60014</v>
      </c>
      <c r="C42" s="142" t="s">
        <v>90</v>
      </c>
      <c r="D42" s="144"/>
      <c r="E42" s="49">
        <v>15750</v>
      </c>
      <c r="F42" s="36"/>
      <c r="G42" s="36">
        <f>F42+E42</f>
        <v>15750</v>
      </c>
    </row>
    <row r="43" spans="1:7" s="10" customFormat="1" ht="15">
      <c r="A43" s="29"/>
      <c r="B43" s="40">
        <v>60016</v>
      </c>
      <c r="C43" s="142" t="s">
        <v>91</v>
      </c>
      <c r="D43" s="144"/>
      <c r="E43" s="32">
        <v>13588</v>
      </c>
      <c r="F43" s="36"/>
      <c r="G43" s="36">
        <f>E43+F43</f>
        <v>13588</v>
      </c>
    </row>
    <row r="44" spans="1:7" s="10" customFormat="1" ht="26.25" customHeight="1">
      <c r="A44" s="29"/>
      <c r="B44" s="40">
        <v>60016</v>
      </c>
      <c r="C44" s="142" t="s">
        <v>92</v>
      </c>
      <c r="D44" s="144"/>
      <c r="E44" s="32">
        <v>15142</v>
      </c>
      <c r="F44" s="36"/>
      <c r="G44" s="36">
        <f>E44+F44</f>
        <v>15142</v>
      </c>
    </row>
    <row r="45" spans="1:7" s="10" customFormat="1" ht="15">
      <c r="A45" s="29"/>
      <c r="B45" s="40">
        <v>60016</v>
      </c>
      <c r="C45" s="142" t="s">
        <v>93</v>
      </c>
      <c r="D45" s="144"/>
      <c r="E45" s="32">
        <v>5000</v>
      </c>
      <c r="F45" s="36"/>
      <c r="G45" s="36">
        <f>E45+F45</f>
        <v>5000</v>
      </c>
    </row>
    <row r="46" spans="1:7" s="10" customFormat="1" ht="28.5" customHeight="1">
      <c r="A46" s="29"/>
      <c r="B46" s="40">
        <v>60016</v>
      </c>
      <c r="C46" s="142" t="s">
        <v>94</v>
      </c>
      <c r="D46" s="144"/>
      <c r="E46" s="32">
        <v>487742</v>
      </c>
      <c r="F46" s="36"/>
      <c r="G46" s="36">
        <f>E46+F46</f>
        <v>487742</v>
      </c>
    </row>
    <row r="47" spans="1:7" s="10" customFormat="1" ht="15">
      <c r="A47" s="29"/>
      <c r="B47" s="40">
        <v>60016</v>
      </c>
      <c r="C47" s="142" t="s">
        <v>95</v>
      </c>
      <c r="D47" s="144"/>
      <c r="E47" s="32">
        <v>11580</v>
      </c>
      <c r="F47" s="36"/>
      <c r="G47" s="36">
        <f>E47+F47</f>
        <v>11580</v>
      </c>
    </row>
    <row r="48" spans="1:7" s="10" customFormat="1" ht="36.75" customHeight="1">
      <c r="A48" s="29"/>
      <c r="B48" s="40">
        <v>60016</v>
      </c>
      <c r="C48" s="142" t="s">
        <v>96</v>
      </c>
      <c r="D48" s="144"/>
      <c r="E48" s="32">
        <v>5795</v>
      </c>
      <c r="F48" s="36"/>
      <c r="G48" s="36">
        <f>E48+F48</f>
        <v>5795</v>
      </c>
    </row>
    <row r="49" spans="1:7" s="10" customFormat="1" ht="24.75" customHeight="1">
      <c r="A49" s="29"/>
      <c r="B49" s="40">
        <v>60016</v>
      </c>
      <c r="C49" s="142" t="s">
        <v>97</v>
      </c>
      <c r="D49" s="144"/>
      <c r="E49" s="32">
        <v>138180</v>
      </c>
      <c r="F49" s="36"/>
      <c r="G49" s="36">
        <f>E49+F49</f>
        <v>138180</v>
      </c>
    </row>
    <row r="50" spans="1:7" s="10" customFormat="1" ht="15">
      <c r="A50" s="29"/>
      <c r="B50" s="40">
        <v>60016</v>
      </c>
      <c r="C50" s="142" t="s">
        <v>98</v>
      </c>
      <c r="D50" s="144"/>
      <c r="E50" s="32">
        <v>86000</v>
      </c>
      <c r="F50" s="36"/>
      <c r="G50" s="36">
        <f>E50+F50</f>
        <v>86000</v>
      </c>
    </row>
    <row r="51" spans="1:7" s="10" customFormat="1" ht="28.5" customHeight="1">
      <c r="A51" s="29"/>
      <c r="B51" s="40">
        <v>60016</v>
      </c>
      <c r="C51" s="142" t="s">
        <v>174</v>
      </c>
      <c r="D51" s="144"/>
      <c r="E51" s="32">
        <v>617184</v>
      </c>
      <c r="F51" s="36"/>
      <c r="G51" s="36">
        <f>F51+E51</f>
        <v>617184</v>
      </c>
    </row>
    <row r="52" spans="1:7" s="10" customFormat="1" ht="36.75" customHeight="1">
      <c r="A52" s="29"/>
      <c r="B52" s="40">
        <v>63095</v>
      </c>
      <c r="C52" s="142" t="s">
        <v>99</v>
      </c>
      <c r="D52" s="144"/>
      <c r="E52" s="32">
        <v>46834</v>
      </c>
      <c r="F52" s="36"/>
      <c r="G52" s="36">
        <f>E52+F52</f>
        <v>46834</v>
      </c>
    </row>
    <row r="53" spans="1:7" s="10" customFormat="1" ht="27" customHeight="1">
      <c r="A53" s="29"/>
      <c r="B53" s="40">
        <v>70005</v>
      </c>
      <c r="C53" s="142" t="s">
        <v>100</v>
      </c>
      <c r="D53" s="144"/>
      <c r="E53" s="32">
        <v>443184</v>
      </c>
      <c r="F53" s="36"/>
      <c r="G53" s="36">
        <f>E53+F53</f>
        <v>443184</v>
      </c>
    </row>
    <row r="54" spans="1:7" s="10" customFormat="1" ht="15">
      <c r="A54" s="29"/>
      <c r="B54" s="40">
        <v>75023</v>
      </c>
      <c r="C54" s="142" t="s">
        <v>101</v>
      </c>
      <c r="D54" s="144"/>
      <c r="E54" s="32">
        <v>31850</v>
      </c>
      <c r="F54" s="36"/>
      <c r="G54" s="36">
        <f>E54+F54</f>
        <v>31850</v>
      </c>
    </row>
    <row r="55" spans="1:7" s="10" customFormat="1" ht="24.75" customHeight="1">
      <c r="A55" s="29"/>
      <c r="B55" s="40">
        <v>75095</v>
      </c>
      <c r="C55" s="142" t="s">
        <v>102</v>
      </c>
      <c r="D55" s="144"/>
      <c r="E55" s="32">
        <v>4500</v>
      </c>
      <c r="F55" s="51"/>
      <c r="G55" s="36">
        <f>E55+F55</f>
        <v>4500</v>
      </c>
    </row>
    <row r="56" spans="1:7" s="10" customFormat="1" ht="12.75">
      <c r="A56" s="29"/>
      <c r="B56" s="40">
        <v>75412</v>
      </c>
      <c r="C56" s="142" t="s">
        <v>103</v>
      </c>
      <c r="D56" s="143"/>
      <c r="E56" s="32">
        <v>12000</v>
      </c>
      <c r="F56" s="36"/>
      <c r="G56" s="36">
        <f>E56+F56</f>
        <v>12000</v>
      </c>
    </row>
    <row r="57" spans="1:7" s="10" customFormat="1" ht="26.25" customHeight="1">
      <c r="A57" s="29"/>
      <c r="B57" s="40">
        <v>75412</v>
      </c>
      <c r="C57" s="142" t="s">
        <v>104</v>
      </c>
      <c r="D57" s="144"/>
      <c r="E57" s="32">
        <v>2500</v>
      </c>
      <c r="F57" s="36"/>
      <c r="G57" s="36">
        <f>E57+F57</f>
        <v>2500</v>
      </c>
    </row>
    <row r="58" spans="1:7" s="10" customFormat="1" ht="26.25" customHeight="1">
      <c r="A58" s="29"/>
      <c r="B58" s="40">
        <v>75412</v>
      </c>
      <c r="C58" s="142" t="s">
        <v>105</v>
      </c>
      <c r="D58" s="144"/>
      <c r="E58" s="32">
        <v>5000</v>
      </c>
      <c r="F58" s="51"/>
      <c r="G58" s="36">
        <f>E58+F58</f>
        <v>5000</v>
      </c>
    </row>
    <row r="59" spans="1:7" s="10" customFormat="1" ht="15">
      <c r="A59" s="29"/>
      <c r="B59" s="40">
        <v>75412</v>
      </c>
      <c r="C59" s="142" t="s">
        <v>106</v>
      </c>
      <c r="D59" s="144"/>
      <c r="E59" s="32">
        <v>17194</v>
      </c>
      <c r="F59" s="36"/>
      <c r="G59" s="36">
        <f>E59+F59</f>
        <v>17194</v>
      </c>
    </row>
    <row r="60" spans="1:7" s="10" customFormat="1" ht="33.75" customHeight="1">
      <c r="A60" s="29"/>
      <c r="B60" s="40">
        <v>80104</v>
      </c>
      <c r="C60" s="142" t="s">
        <v>107</v>
      </c>
      <c r="D60" s="144"/>
      <c r="E60" s="32">
        <v>56000</v>
      </c>
      <c r="F60" s="36"/>
      <c r="G60" s="36">
        <f>E60+F60</f>
        <v>56000</v>
      </c>
    </row>
    <row r="61" spans="1:7" s="10" customFormat="1" ht="15">
      <c r="A61" s="29"/>
      <c r="B61" s="40">
        <v>90004</v>
      </c>
      <c r="C61" s="142" t="s">
        <v>108</v>
      </c>
      <c r="D61" s="144"/>
      <c r="E61" s="32">
        <v>15431</v>
      </c>
      <c r="F61" s="36"/>
      <c r="G61" s="36">
        <f>E61+F61</f>
        <v>15431</v>
      </c>
    </row>
    <row r="62" spans="1:7" s="10" customFormat="1" ht="15">
      <c r="A62" s="29"/>
      <c r="B62" s="40">
        <v>90013</v>
      </c>
      <c r="C62" s="142" t="s">
        <v>109</v>
      </c>
      <c r="D62" s="144"/>
      <c r="E62" s="32">
        <v>67820</v>
      </c>
      <c r="F62" s="36"/>
      <c r="G62" s="36">
        <f>E62+F62</f>
        <v>67820</v>
      </c>
    </row>
    <row r="63" spans="1:7" s="10" customFormat="1" ht="25.5" customHeight="1">
      <c r="A63" s="29"/>
      <c r="B63" s="40">
        <v>90015</v>
      </c>
      <c r="C63" s="142" t="s">
        <v>110</v>
      </c>
      <c r="D63" s="144"/>
      <c r="E63" s="32">
        <v>4000</v>
      </c>
      <c r="F63" s="36"/>
      <c r="G63" s="36">
        <f>E63+F63</f>
        <v>4000</v>
      </c>
    </row>
    <row r="64" spans="1:7" s="10" customFormat="1" ht="35.25" customHeight="1">
      <c r="A64" s="29"/>
      <c r="B64" s="40">
        <v>90017</v>
      </c>
      <c r="C64" s="142" t="s">
        <v>111</v>
      </c>
      <c r="D64" s="144"/>
      <c r="E64" s="32">
        <v>187150</v>
      </c>
      <c r="F64" s="36"/>
      <c r="G64" s="36">
        <f>E64+F64</f>
        <v>187150</v>
      </c>
    </row>
    <row r="65" spans="1:7" s="10" customFormat="1" ht="27" customHeight="1">
      <c r="A65" s="29"/>
      <c r="B65" s="40">
        <v>92114</v>
      </c>
      <c r="C65" s="142" t="s">
        <v>112</v>
      </c>
      <c r="D65" s="144"/>
      <c r="E65" s="32">
        <v>16000</v>
      </c>
      <c r="F65" s="36"/>
      <c r="G65" s="36">
        <f>E65+F65</f>
        <v>16000</v>
      </c>
    </row>
    <row r="66" spans="1:7" s="10" customFormat="1" ht="27" customHeight="1">
      <c r="A66" s="29"/>
      <c r="B66" s="40">
        <v>92195</v>
      </c>
      <c r="C66" s="142" t="s">
        <v>113</v>
      </c>
      <c r="D66" s="144"/>
      <c r="E66" s="32">
        <v>150000</v>
      </c>
      <c r="F66" s="36"/>
      <c r="G66" s="36">
        <f>E66+F66</f>
        <v>150000</v>
      </c>
    </row>
    <row r="67" spans="1:7" s="10" customFormat="1" ht="27.75" customHeight="1">
      <c r="A67" s="29"/>
      <c r="B67" s="40">
        <v>92695</v>
      </c>
      <c r="C67" s="142" t="s">
        <v>114</v>
      </c>
      <c r="D67" s="144"/>
      <c r="E67" s="32">
        <v>10330</v>
      </c>
      <c r="F67" s="51"/>
      <c r="G67" s="36">
        <f>E67+F67</f>
        <v>10330</v>
      </c>
    </row>
    <row r="68" spans="1:7" s="10" customFormat="1" ht="33.75" customHeight="1">
      <c r="A68" s="29"/>
      <c r="B68" s="40">
        <v>92695</v>
      </c>
      <c r="C68" s="142" t="s">
        <v>115</v>
      </c>
      <c r="D68" s="144"/>
      <c r="E68" s="32">
        <v>48312</v>
      </c>
      <c r="F68" s="36"/>
      <c r="G68" s="36">
        <f>E68+F68</f>
        <v>48312</v>
      </c>
    </row>
    <row r="69" spans="1:7" s="10" customFormat="1" ht="27" customHeight="1">
      <c r="A69" s="29"/>
      <c r="B69" s="40">
        <v>92695</v>
      </c>
      <c r="C69" s="142" t="s">
        <v>116</v>
      </c>
      <c r="D69" s="144"/>
      <c r="E69" s="32">
        <v>10470</v>
      </c>
      <c r="F69" s="35"/>
      <c r="G69" s="36">
        <f>E69+F69</f>
        <v>10470</v>
      </c>
    </row>
    <row r="70" spans="1:7" s="10" customFormat="1" ht="25.5" customHeight="1">
      <c r="A70" s="29"/>
      <c r="B70" s="40">
        <v>92695</v>
      </c>
      <c r="C70" s="142" t="s">
        <v>117</v>
      </c>
      <c r="D70" s="144"/>
      <c r="E70" s="32">
        <v>11705</v>
      </c>
      <c r="F70" s="36"/>
      <c r="G70" s="36">
        <f>E70+F70</f>
        <v>11705</v>
      </c>
    </row>
    <row r="71" spans="1:7" s="10" customFormat="1" ht="26.25" customHeight="1">
      <c r="A71" s="29"/>
      <c r="B71" s="52">
        <v>92695</v>
      </c>
      <c r="C71" s="149" t="s">
        <v>118</v>
      </c>
      <c r="D71" s="150"/>
      <c r="E71" s="36">
        <v>15000</v>
      </c>
      <c r="F71" s="36"/>
      <c r="G71" s="36">
        <f>E71+F71</f>
        <v>15000</v>
      </c>
    </row>
    <row r="72" spans="1:7" s="10" customFormat="1" ht="15">
      <c r="A72" s="29"/>
      <c r="B72" s="53">
        <v>92695</v>
      </c>
      <c r="C72" s="151" t="s">
        <v>119</v>
      </c>
      <c r="D72" s="152"/>
      <c r="E72" s="54">
        <v>93394</v>
      </c>
      <c r="F72" s="37"/>
      <c r="G72" s="37">
        <f>E72+F72</f>
        <v>93394</v>
      </c>
    </row>
    <row r="73" spans="1:7" s="10" customFormat="1" ht="15">
      <c r="A73" s="55"/>
      <c r="B73" s="118" t="s">
        <v>9</v>
      </c>
      <c r="C73" s="147"/>
      <c r="D73" s="148"/>
      <c r="E73" s="56">
        <f>SUM(E41:E72)</f>
        <v>2706135</v>
      </c>
      <c r="F73" s="56">
        <f>SUM(F41:F72)</f>
        <v>0</v>
      </c>
      <c r="G73" s="56">
        <f>SUM(G41:G72)</f>
        <v>2706135</v>
      </c>
    </row>
    <row r="74" spans="1:7" s="10" customFormat="1" ht="12.75">
      <c r="A74" s="57"/>
      <c r="B74" s="57"/>
      <c r="C74" s="57"/>
      <c r="D74" s="57"/>
      <c r="E74" s="57"/>
      <c r="F74" s="12"/>
      <c r="G74" s="12"/>
    </row>
    <row r="76" spans="5:6" ht="15">
      <c r="E76" s="132" t="s">
        <v>24</v>
      </c>
      <c r="F76" s="5"/>
    </row>
    <row r="77" ht="15">
      <c r="F77" s="5"/>
    </row>
    <row r="78" spans="5:6" ht="15">
      <c r="E78" s="132" t="s">
        <v>23</v>
      </c>
      <c r="F78" s="5"/>
    </row>
  </sheetData>
  <sheetProtection/>
  <mergeCells count="48">
    <mergeCell ref="C73:D73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1:D31"/>
    <mergeCell ref="C32:D32"/>
    <mergeCell ref="C33:D33"/>
    <mergeCell ref="B37:D37"/>
    <mergeCell ref="C42:D42"/>
    <mergeCell ref="A23:C23"/>
    <mergeCell ref="C27:D27"/>
    <mergeCell ref="C28:D28"/>
    <mergeCell ref="C29:D29"/>
    <mergeCell ref="C30:D30"/>
    <mergeCell ref="A7:G7"/>
    <mergeCell ref="A20:C20"/>
    <mergeCell ref="D20:G20"/>
    <mergeCell ref="A21:G21"/>
    <mergeCell ref="A18:C18"/>
    <mergeCell ref="D18:G18"/>
    <mergeCell ref="A19:D19"/>
  </mergeCells>
  <printOptions/>
  <pageMargins left="0.7086614173228347" right="0.2755905511811024" top="1.02" bottom="0.61" header="0.66" footer="0.9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D4" sqref="D4"/>
    </sheetView>
  </sheetViews>
  <sheetFormatPr defaultColWidth="5.00390625" defaultRowHeight="15"/>
  <cols>
    <col min="1" max="1" width="5.140625" style="0" bestFit="1" customWidth="1"/>
    <col min="2" max="2" width="5.28125" style="0" customWidth="1"/>
    <col min="3" max="3" width="5.00390625" style="0" customWidth="1"/>
    <col min="4" max="4" width="51.00390625" style="0" customWidth="1"/>
    <col min="5" max="5" width="10.57421875" style="0" customWidth="1"/>
    <col min="6" max="6" width="8.7109375" style="0" customWidth="1"/>
    <col min="7" max="7" width="10.8515625" style="0" customWidth="1"/>
    <col min="8" max="8" width="11.28125" style="7" customWidth="1"/>
    <col min="9" max="9" width="9.7109375" style="0" customWidth="1"/>
    <col min="10" max="10" width="12.00390625" style="0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15">
      <c r="E1" s="6"/>
      <c r="F1" s="6"/>
      <c r="G1" s="6" t="s">
        <v>120</v>
      </c>
    </row>
    <row r="2" spans="5:7" ht="15">
      <c r="E2" s="6"/>
      <c r="F2" s="6"/>
      <c r="G2" s="6" t="s">
        <v>175</v>
      </c>
    </row>
    <row r="3" spans="5:7" ht="15">
      <c r="E3" s="6"/>
      <c r="F3" s="6"/>
      <c r="G3" s="6" t="s">
        <v>0</v>
      </c>
    </row>
    <row r="4" spans="5:7" ht="15">
      <c r="E4" s="6"/>
      <c r="F4" s="6"/>
      <c r="G4" s="6" t="s">
        <v>153</v>
      </c>
    </row>
    <row r="5" ht="9" customHeight="1"/>
    <row r="6" spans="1:10" ht="26.25" customHeight="1">
      <c r="A6" s="153" t="s">
        <v>121</v>
      </c>
      <c r="B6" s="153"/>
      <c r="C6" s="153"/>
      <c r="D6" s="153"/>
      <c r="E6" s="153"/>
      <c r="F6" s="153"/>
      <c r="G6" s="153"/>
      <c r="H6" s="153"/>
      <c r="I6" s="153"/>
      <c r="J6" s="154"/>
    </row>
    <row r="7" spans="1:10" s="10" customFormat="1" ht="15">
      <c r="A7" s="155" t="s">
        <v>122</v>
      </c>
      <c r="B7" s="156"/>
      <c r="C7" s="156"/>
      <c r="D7" s="156"/>
      <c r="E7" s="156"/>
      <c r="F7" s="156"/>
      <c r="G7" s="156"/>
      <c r="H7" s="157"/>
      <c r="I7" s="157"/>
      <c r="J7" s="157"/>
    </row>
    <row r="8" spans="1:9" ht="21" customHeight="1">
      <c r="A8" s="13"/>
      <c r="B8" s="13"/>
      <c r="C8" s="13"/>
      <c r="D8" s="13"/>
      <c r="E8" s="13"/>
      <c r="F8" s="13"/>
      <c r="G8" s="13"/>
      <c r="H8" s="58"/>
      <c r="I8" s="13"/>
    </row>
    <row r="9" spans="1:10" ht="23.25">
      <c r="A9" s="59" t="s">
        <v>6</v>
      </c>
      <c r="B9" s="59" t="s">
        <v>64</v>
      </c>
      <c r="C9" s="59" t="s">
        <v>123</v>
      </c>
      <c r="D9" s="60" t="s">
        <v>12</v>
      </c>
      <c r="E9" s="61" t="s">
        <v>124</v>
      </c>
      <c r="F9" s="61" t="s">
        <v>125</v>
      </c>
      <c r="G9" s="62" t="s">
        <v>87</v>
      </c>
      <c r="H9" s="63" t="s">
        <v>126</v>
      </c>
      <c r="I9" s="61" t="s">
        <v>125</v>
      </c>
      <c r="J9" s="61" t="s">
        <v>87</v>
      </c>
    </row>
    <row r="10" spans="1:10" s="8" customFormat="1" ht="15">
      <c r="A10" s="59" t="s">
        <v>127</v>
      </c>
      <c r="B10" s="59"/>
      <c r="C10" s="59"/>
      <c r="D10" s="60" t="s">
        <v>128</v>
      </c>
      <c r="E10" s="64">
        <f>E11</f>
        <v>290690.02</v>
      </c>
      <c r="F10" s="65">
        <f>F11</f>
        <v>97451.73</v>
      </c>
      <c r="G10" s="66">
        <f>G11</f>
        <v>388141.75</v>
      </c>
      <c r="H10" s="67">
        <f>H11</f>
        <v>290690.01999999996</v>
      </c>
      <c r="I10" s="65">
        <f>I11</f>
        <v>97451.73000000001</v>
      </c>
      <c r="J10" s="65">
        <f>H10+I10</f>
        <v>388141.75</v>
      </c>
    </row>
    <row r="11" spans="1:10" s="8" customFormat="1" ht="15">
      <c r="A11" s="68"/>
      <c r="B11" s="68" t="s">
        <v>129</v>
      </c>
      <c r="C11" s="68"/>
      <c r="D11" s="69" t="s">
        <v>61</v>
      </c>
      <c r="E11" s="70">
        <f>E12</f>
        <v>290690.02</v>
      </c>
      <c r="F11" s="71">
        <f>F12</f>
        <v>97451.73</v>
      </c>
      <c r="G11" s="72">
        <f>G12</f>
        <v>388141.75</v>
      </c>
      <c r="H11" s="73">
        <f>SUM(H13:H18)</f>
        <v>290690.01999999996</v>
      </c>
      <c r="I11" s="71">
        <f>SUM(I13:I18)</f>
        <v>97451.73000000001</v>
      </c>
      <c r="J11" s="71">
        <f>SUM(J13:J18)</f>
        <v>388141.75</v>
      </c>
    </row>
    <row r="12" spans="1:10" s="8" customFormat="1" ht="33.75">
      <c r="A12" s="68"/>
      <c r="B12" s="68"/>
      <c r="C12" s="68" t="s">
        <v>25</v>
      </c>
      <c r="D12" s="74" t="s">
        <v>26</v>
      </c>
      <c r="E12" s="70">
        <v>290690.02</v>
      </c>
      <c r="F12" s="71">
        <v>97451.73</v>
      </c>
      <c r="G12" s="72">
        <f>E12+F12</f>
        <v>388141.75</v>
      </c>
      <c r="H12" s="75"/>
      <c r="I12" s="71"/>
      <c r="J12" s="71"/>
    </row>
    <row r="13" spans="1:10" s="8" customFormat="1" ht="15">
      <c r="A13" s="68"/>
      <c r="B13" s="68"/>
      <c r="C13" s="68" t="s">
        <v>38</v>
      </c>
      <c r="D13" s="74" t="s">
        <v>39</v>
      </c>
      <c r="E13" s="70"/>
      <c r="F13" s="70"/>
      <c r="G13" s="76"/>
      <c r="H13" s="77">
        <v>3872.69</v>
      </c>
      <c r="I13" s="71">
        <v>896.9</v>
      </c>
      <c r="J13" s="71">
        <f>H13+I13</f>
        <v>4769.59</v>
      </c>
    </row>
    <row r="14" spans="1:10" s="8" customFormat="1" ht="15">
      <c r="A14" s="68"/>
      <c r="B14" s="68"/>
      <c r="C14" s="68" t="s">
        <v>51</v>
      </c>
      <c r="D14" s="74" t="s">
        <v>52</v>
      </c>
      <c r="E14" s="70"/>
      <c r="F14" s="70"/>
      <c r="G14" s="76"/>
      <c r="H14" s="77">
        <v>662.23</v>
      </c>
      <c r="I14" s="71">
        <v>153.36</v>
      </c>
      <c r="J14" s="71">
        <f>H14+I14</f>
        <v>815.59</v>
      </c>
    </row>
    <row r="15" spans="1:10" s="8" customFormat="1" ht="15">
      <c r="A15" s="68"/>
      <c r="B15" s="68"/>
      <c r="C15" s="68" t="s">
        <v>42</v>
      </c>
      <c r="D15" s="74" t="s">
        <v>43</v>
      </c>
      <c r="E15" s="70"/>
      <c r="F15" s="70"/>
      <c r="G15" s="76"/>
      <c r="H15" s="77">
        <v>94.88</v>
      </c>
      <c r="I15" s="71">
        <v>21.97</v>
      </c>
      <c r="J15" s="71">
        <f>H15+I15</f>
        <v>116.85</v>
      </c>
    </row>
    <row r="16" spans="1:10" s="8" customFormat="1" ht="15">
      <c r="A16" s="68"/>
      <c r="B16" s="68"/>
      <c r="C16" s="68" t="s">
        <v>32</v>
      </c>
      <c r="D16" s="74" t="s">
        <v>33</v>
      </c>
      <c r="E16" s="70"/>
      <c r="F16" s="70"/>
      <c r="G16" s="76"/>
      <c r="H16" s="77">
        <v>70</v>
      </c>
      <c r="I16" s="71">
        <v>43.29</v>
      </c>
      <c r="J16" s="71">
        <f>H16+I16</f>
        <v>113.28999999999999</v>
      </c>
    </row>
    <row r="17" spans="1:10" s="8" customFormat="1" ht="15">
      <c r="A17" s="68"/>
      <c r="B17" s="68"/>
      <c r="C17" s="68" t="s">
        <v>40</v>
      </c>
      <c r="D17" s="74" t="s">
        <v>41</v>
      </c>
      <c r="E17" s="70"/>
      <c r="F17" s="70"/>
      <c r="G17" s="76"/>
      <c r="H17" s="77">
        <v>1000</v>
      </c>
      <c r="I17" s="71">
        <v>795.3</v>
      </c>
      <c r="J17" s="71">
        <f>H17+I17</f>
        <v>1795.3</v>
      </c>
    </row>
    <row r="18" spans="1:10" s="79" customFormat="1" ht="11.25">
      <c r="A18" s="59"/>
      <c r="B18" s="59"/>
      <c r="C18" s="68" t="s">
        <v>30</v>
      </c>
      <c r="D18" s="74" t="s">
        <v>31</v>
      </c>
      <c r="E18" s="64"/>
      <c r="F18" s="64"/>
      <c r="G18" s="78"/>
      <c r="H18" s="77">
        <v>284990.22</v>
      </c>
      <c r="I18" s="71">
        <v>95540.91</v>
      </c>
      <c r="J18" s="71">
        <f>H18+I18</f>
        <v>380531.13</v>
      </c>
    </row>
    <row r="19" spans="1:10" ht="15" hidden="1">
      <c r="A19" s="59" t="s">
        <v>34</v>
      </c>
      <c r="B19" s="59"/>
      <c r="C19" s="59"/>
      <c r="D19" s="80" t="s">
        <v>35</v>
      </c>
      <c r="E19" s="81" t="str">
        <f>E20</f>
        <v>44 600,00</v>
      </c>
      <c r="F19" s="81">
        <f>F20</f>
        <v>0</v>
      </c>
      <c r="G19" s="82" t="str">
        <f>G20</f>
        <v>44 600,00</v>
      </c>
      <c r="H19" s="83" t="s">
        <v>130</v>
      </c>
      <c r="I19" s="84"/>
      <c r="J19" s="85">
        <f>J20</f>
        <v>44600</v>
      </c>
    </row>
    <row r="20" spans="1:10" ht="15" hidden="1">
      <c r="A20" s="86"/>
      <c r="B20" s="68" t="s">
        <v>131</v>
      </c>
      <c r="C20" s="68"/>
      <c r="D20" s="74" t="s">
        <v>132</v>
      </c>
      <c r="E20" s="87" t="str">
        <f>E21</f>
        <v>44 600,00</v>
      </c>
      <c r="F20" s="87"/>
      <c r="G20" s="88" t="str">
        <f>E20</f>
        <v>44 600,00</v>
      </c>
      <c r="H20" s="77">
        <f>SUM(H21:H27)</f>
        <v>44600</v>
      </c>
      <c r="I20" s="84"/>
      <c r="J20" s="89">
        <f>SUM(J22:J27)</f>
        <v>44600</v>
      </c>
    </row>
    <row r="21" spans="1:10" ht="33.75" hidden="1">
      <c r="A21" s="86"/>
      <c r="B21" s="86"/>
      <c r="C21" s="90" t="s">
        <v>25</v>
      </c>
      <c r="D21" s="91" t="s">
        <v>26</v>
      </c>
      <c r="E21" s="92" t="s">
        <v>130</v>
      </c>
      <c r="F21" s="92"/>
      <c r="G21" s="93" t="str">
        <f>E21</f>
        <v>44 600,00</v>
      </c>
      <c r="H21" s="77"/>
      <c r="I21" s="84"/>
      <c r="J21" s="89"/>
    </row>
    <row r="22" spans="1:10" ht="15" hidden="1">
      <c r="A22" s="86"/>
      <c r="B22" s="86"/>
      <c r="C22" s="68" t="s">
        <v>38</v>
      </c>
      <c r="D22" s="74" t="s">
        <v>39</v>
      </c>
      <c r="E22" s="87"/>
      <c r="F22" s="87"/>
      <c r="G22" s="88"/>
      <c r="H22" s="94">
        <v>25560</v>
      </c>
      <c r="I22" s="84"/>
      <c r="J22" s="89">
        <f>H22+I22</f>
        <v>25560</v>
      </c>
    </row>
    <row r="23" spans="1:10" ht="15" hidden="1">
      <c r="A23" s="86"/>
      <c r="B23" s="86"/>
      <c r="C23" s="68" t="s">
        <v>51</v>
      </c>
      <c r="D23" s="74" t="s">
        <v>52</v>
      </c>
      <c r="E23" s="87"/>
      <c r="F23" s="87"/>
      <c r="G23" s="88"/>
      <c r="H23" s="94">
        <v>4327</v>
      </c>
      <c r="I23" s="84"/>
      <c r="J23" s="89">
        <f>H23+I23</f>
        <v>4327</v>
      </c>
    </row>
    <row r="24" spans="1:10" ht="15" hidden="1">
      <c r="A24" s="86"/>
      <c r="B24" s="86"/>
      <c r="C24" s="68" t="s">
        <v>42</v>
      </c>
      <c r="D24" s="74" t="s">
        <v>43</v>
      </c>
      <c r="E24" s="87"/>
      <c r="F24" s="87"/>
      <c r="G24" s="88"/>
      <c r="H24" s="94">
        <v>626</v>
      </c>
      <c r="I24" s="84"/>
      <c r="J24" s="89">
        <f>H24+I24</f>
        <v>626</v>
      </c>
    </row>
    <row r="25" spans="1:10" ht="15" hidden="1">
      <c r="A25" s="86"/>
      <c r="B25" s="86"/>
      <c r="C25" s="68" t="s">
        <v>32</v>
      </c>
      <c r="D25" s="74" t="s">
        <v>33</v>
      </c>
      <c r="E25" s="87"/>
      <c r="F25" s="87"/>
      <c r="G25" s="88"/>
      <c r="H25" s="94">
        <v>800</v>
      </c>
      <c r="I25" s="84"/>
      <c r="J25" s="89">
        <f>H25+I25</f>
        <v>800</v>
      </c>
    </row>
    <row r="26" spans="1:10" ht="15" hidden="1">
      <c r="A26" s="86"/>
      <c r="B26" s="86"/>
      <c r="C26" s="68" t="s">
        <v>40</v>
      </c>
      <c r="D26" s="74" t="s">
        <v>41</v>
      </c>
      <c r="E26" s="87"/>
      <c r="F26" s="87"/>
      <c r="G26" s="88"/>
      <c r="H26" s="94">
        <v>12505</v>
      </c>
      <c r="I26" s="84"/>
      <c r="J26" s="89">
        <f>H26+I26</f>
        <v>12505</v>
      </c>
    </row>
    <row r="27" spans="1:10" ht="15" hidden="1">
      <c r="A27" s="86"/>
      <c r="B27" s="86"/>
      <c r="C27" s="68" t="s">
        <v>55</v>
      </c>
      <c r="D27" s="74" t="s">
        <v>56</v>
      </c>
      <c r="E27" s="87"/>
      <c r="F27" s="87"/>
      <c r="G27" s="88"/>
      <c r="H27" s="94">
        <v>782</v>
      </c>
      <c r="I27" s="84"/>
      <c r="J27" s="89">
        <f>H27+I27</f>
        <v>782</v>
      </c>
    </row>
    <row r="28" spans="1:10" ht="22.5" hidden="1">
      <c r="A28" s="59" t="s">
        <v>133</v>
      </c>
      <c r="B28" s="59"/>
      <c r="C28" s="59"/>
      <c r="D28" s="80" t="s">
        <v>134</v>
      </c>
      <c r="E28" s="81">
        <v>5330</v>
      </c>
      <c r="F28" s="81">
        <f>F29+F36</f>
        <v>0</v>
      </c>
      <c r="G28" s="82">
        <f>G29+G36</f>
        <v>5330</v>
      </c>
      <c r="H28" s="83">
        <v>5330</v>
      </c>
      <c r="I28" s="95">
        <f>I29+I36</f>
        <v>0</v>
      </c>
      <c r="J28" s="95">
        <f>J29+J36</f>
        <v>5330</v>
      </c>
    </row>
    <row r="29" spans="1:10" ht="22.5" hidden="1">
      <c r="A29" s="86"/>
      <c r="B29" s="68" t="s">
        <v>135</v>
      </c>
      <c r="C29" s="68"/>
      <c r="D29" s="74" t="s">
        <v>136</v>
      </c>
      <c r="E29" s="87">
        <f>E30</f>
        <v>1008</v>
      </c>
      <c r="F29" s="87">
        <f>F30</f>
        <v>0</v>
      </c>
      <c r="G29" s="88">
        <f>E29+F29</f>
        <v>1008</v>
      </c>
      <c r="H29" s="77">
        <f>SUM(H31:H35)</f>
        <v>1008</v>
      </c>
      <c r="I29" s="77">
        <f>SUM(I31:I35)</f>
        <v>0</v>
      </c>
      <c r="J29" s="77">
        <f>SUM(J31:J35)</f>
        <v>1008</v>
      </c>
    </row>
    <row r="30" spans="1:10" ht="33.75" hidden="1">
      <c r="A30" s="86"/>
      <c r="B30" s="86"/>
      <c r="C30" s="90" t="s">
        <v>25</v>
      </c>
      <c r="D30" s="91" t="s">
        <v>26</v>
      </c>
      <c r="E30" s="87">
        <v>1008</v>
      </c>
      <c r="F30" s="87"/>
      <c r="G30" s="88">
        <f>E30+F30</f>
        <v>1008</v>
      </c>
      <c r="H30" s="77"/>
      <c r="I30" s="96"/>
      <c r="J30" s="97"/>
    </row>
    <row r="31" spans="1:10" ht="15" hidden="1">
      <c r="A31" s="86"/>
      <c r="B31" s="86"/>
      <c r="C31" s="68" t="s">
        <v>38</v>
      </c>
      <c r="D31" s="74" t="s">
        <v>39</v>
      </c>
      <c r="E31" s="87"/>
      <c r="F31" s="87"/>
      <c r="G31" s="88"/>
      <c r="H31" s="77">
        <v>609</v>
      </c>
      <c r="I31" s="96"/>
      <c r="J31" s="97">
        <f>H31+I31</f>
        <v>609</v>
      </c>
    </row>
    <row r="32" spans="1:10" ht="15" hidden="1">
      <c r="A32" s="86"/>
      <c r="B32" s="86"/>
      <c r="C32" s="68" t="s">
        <v>51</v>
      </c>
      <c r="D32" s="74" t="s">
        <v>52</v>
      </c>
      <c r="E32" s="87"/>
      <c r="F32" s="87"/>
      <c r="G32" s="88"/>
      <c r="H32" s="77">
        <v>103</v>
      </c>
      <c r="I32" s="96"/>
      <c r="J32" s="97">
        <f>H32+I32</f>
        <v>103</v>
      </c>
    </row>
    <row r="33" spans="1:10" ht="15" hidden="1">
      <c r="A33" s="86"/>
      <c r="B33" s="86"/>
      <c r="C33" s="68" t="s">
        <v>42</v>
      </c>
      <c r="D33" s="74" t="s">
        <v>43</v>
      </c>
      <c r="E33" s="87"/>
      <c r="F33" s="87"/>
      <c r="G33" s="88"/>
      <c r="H33" s="77">
        <v>14</v>
      </c>
      <c r="I33" s="96"/>
      <c r="J33" s="97">
        <f>H33+I33</f>
        <v>14</v>
      </c>
    </row>
    <row r="34" spans="1:10" ht="15" hidden="1">
      <c r="A34" s="86"/>
      <c r="B34" s="86"/>
      <c r="C34" s="68" t="s">
        <v>32</v>
      </c>
      <c r="D34" s="74" t="s">
        <v>33</v>
      </c>
      <c r="E34" s="87"/>
      <c r="F34" s="87"/>
      <c r="G34" s="88"/>
      <c r="H34" s="77">
        <v>30</v>
      </c>
      <c r="I34" s="96"/>
      <c r="J34" s="97">
        <f>H34+I34</f>
        <v>30</v>
      </c>
    </row>
    <row r="35" spans="1:10" ht="15" hidden="1">
      <c r="A35" s="86"/>
      <c r="B35" s="86"/>
      <c r="C35" s="68" t="s">
        <v>40</v>
      </c>
      <c r="D35" s="74" t="s">
        <v>41</v>
      </c>
      <c r="E35" s="87"/>
      <c r="F35" s="87"/>
      <c r="G35" s="88"/>
      <c r="H35" s="77">
        <v>252</v>
      </c>
      <c r="I35" s="96"/>
      <c r="J35" s="97">
        <f>H35+I35</f>
        <v>252</v>
      </c>
    </row>
    <row r="36" spans="1:10" ht="33.75" hidden="1">
      <c r="A36" s="86"/>
      <c r="B36" s="68" t="s">
        <v>137</v>
      </c>
      <c r="C36" s="68"/>
      <c r="D36" s="98" t="s">
        <v>138</v>
      </c>
      <c r="E36" s="87">
        <f>E37</f>
        <v>4322</v>
      </c>
      <c r="F36" s="87">
        <f>F37</f>
        <v>0</v>
      </c>
      <c r="G36" s="88">
        <f>G37</f>
        <v>4322</v>
      </c>
      <c r="H36" s="77"/>
      <c r="I36" s="96">
        <f>SUM(I38:I43)</f>
        <v>0</v>
      </c>
      <c r="J36" s="96">
        <f>SUM(J38:J43)</f>
        <v>4322</v>
      </c>
    </row>
    <row r="37" spans="1:10" ht="33.75" hidden="1">
      <c r="A37" s="86"/>
      <c r="B37" s="86"/>
      <c r="C37" s="68" t="s">
        <v>25</v>
      </c>
      <c r="D37" s="74" t="s">
        <v>26</v>
      </c>
      <c r="E37" s="87">
        <v>4322</v>
      </c>
      <c r="F37" s="87"/>
      <c r="G37" s="88">
        <f>E37+F37</f>
        <v>4322</v>
      </c>
      <c r="H37" s="77"/>
      <c r="I37" s="96"/>
      <c r="J37" s="97"/>
    </row>
    <row r="38" spans="1:10" ht="15" hidden="1">
      <c r="A38" s="86"/>
      <c r="B38" s="86"/>
      <c r="C38" s="68" t="s">
        <v>36</v>
      </c>
      <c r="D38" s="99" t="s">
        <v>37</v>
      </c>
      <c r="E38" s="87"/>
      <c r="F38" s="87"/>
      <c r="G38" s="88"/>
      <c r="H38" s="100">
        <v>2460</v>
      </c>
      <c r="I38" s="96"/>
      <c r="J38" s="97">
        <f>H38+I38</f>
        <v>2460</v>
      </c>
    </row>
    <row r="39" spans="1:10" ht="15" hidden="1">
      <c r="A39" s="86"/>
      <c r="B39" s="86"/>
      <c r="C39" s="68" t="s">
        <v>62</v>
      </c>
      <c r="D39" s="101" t="s">
        <v>139</v>
      </c>
      <c r="E39" s="87"/>
      <c r="F39" s="87"/>
      <c r="G39" s="88"/>
      <c r="H39" s="100">
        <v>429</v>
      </c>
      <c r="I39" s="96"/>
      <c r="J39" s="97">
        <f>H39+I39</f>
        <v>429</v>
      </c>
    </row>
    <row r="40" spans="1:10" ht="15" hidden="1">
      <c r="A40" s="86"/>
      <c r="B40" s="86"/>
      <c r="C40" s="68" t="s">
        <v>51</v>
      </c>
      <c r="D40" s="74" t="s">
        <v>52</v>
      </c>
      <c r="E40" s="87"/>
      <c r="F40" s="87"/>
      <c r="G40" s="88"/>
      <c r="H40" s="100">
        <v>74</v>
      </c>
      <c r="I40" s="96"/>
      <c r="J40" s="97">
        <f>H40+I40</f>
        <v>74</v>
      </c>
    </row>
    <row r="41" spans="1:10" ht="15" hidden="1">
      <c r="A41" s="86"/>
      <c r="B41" s="86"/>
      <c r="C41" s="68" t="s">
        <v>42</v>
      </c>
      <c r="D41" s="74" t="s">
        <v>43</v>
      </c>
      <c r="E41" s="87"/>
      <c r="F41" s="87"/>
      <c r="G41" s="88"/>
      <c r="H41" s="100">
        <v>11</v>
      </c>
      <c r="I41" s="96"/>
      <c r="J41" s="97">
        <f>H41+I41</f>
        <v>11</v>
      </c>
    </row>
    <row r="42" spans="1:10" ht="15" hidden="1">
      <c r="A42" s="86"/>
      <c r="B42" s="86"/>
      <c r="C42" s="68" t="s">
        <v>32</v>
      </c>
      <c r="D42" s="74" t="s">
        <v>33</v>
      </c>
      <c r="E42" s="87"/>
      <c r="F42" s="87"/>
      <c r="G42" s="88"/>
      <c r="H42" s="100">
        <v>1164</v>
      </c>
      <c r="I42" s="96"/>
      <c r="J42" s="97">
        <f>H42+I42</f>
        <v>1164</v>
      </c>
    </row>
    <row r="43" spans="1:10" ht="15" hidden="1">
      <c r="A43" s="86"/>
      <c r="B43" s="86"/>
      <c r="C43" s="68" t="s">
        <v>40</v>
      </c>
      <c r="D43" s="74" t="s">
        <v>41</v>
      </c>
      <c r="E43" s="87"/>
      <c r="F43" s="87"/>
      <c r="G43" s="88"/>
      <c r="H43" s="100">
        <v>184</v>
      </c>
      <c r="I43" s="96"/>
      <c r="J43" s="97">
        <f>H43+I43</f>
        <v>184</v>
      </c>
    </row>
    <row r="44" spans="1:10" ht="15" hidden="1">
      <c r="A44" s="59" t="s">
        <v>16</v>
      </c>
      <c r="B44" s="59"/>
      <c r="C44" s="59"/>
      <c r="D44" s="80" t="s">
        <v>17</v>
      </c>
      <c r="E44" s="81">
        <f>E45+E58+E61</f>
        <v>1098250</v>
      </c>
      <c r="F44" s="81">
        <f>F45+F58+F61</f>
        <v>0</v>
      </c>
      <c r="G44" s="81">
        <f>G45+G58+G61</f>
        <v>1098250</v>
      </c>
      <c r="H44" s="81">
        <f>H45+H58+H61</f>
        <v>1098250</v>
      </c>
      <c r="I44" s="81">
        <f>I45+I58+I61</f>
        <v>0</v>
      </c>
      <c r="J44" s="81">
        <f>J45+J58+J61</f>
        <v>1098250</v>
      </c>
    </row>
    <row r="45" spans="1:10" ht="33.75" hidden="1">
      <c r="A45" s="86"/>
      <c r="B45" s="68" t="s">
        <v>18</v>
      </c>
      <c r="C45" s="68"/>
      <c r="D45" s="74" t="s">
        <v>19</v>
      </c>
      <c r="E45" s="87">
        <f>E46</f>
        <v>1076783</v>
      </c>
      <c r="F45" s="87">
        <f>F46</f>
        <v>0</v>
      </c>
      <c r="G45" s="82">
        <f>E45+F45</f>
        <v>1076783</v>
      </c>
      <c r="H45" s="77">
        <f>SUM(H47:H57)</f>
        <v>1076783</v>
      </c>
      <c r="I45" s="87"/>
      <c r="J45" s="87">
        <f>SUM(J47:J57)</f>
        <v>1076783</v>
      </c>
    </row>
    <row r="46" spans="1:10" ht="33.75" hidden="1">
      <c r="A46" s="86"/>
      <c r="B46" s="86"/>
      <c r="C46" s="90" t="s">
        <v>25</v>
      </c>
      <c r="D46" s="91" t="s">
        <v>26</v>
      </c>
      <c r="E46" s="87">
        <v>1076783</v>
      </c>
      <c r="F46" s="87"/>
      <c r="G46" s="82">
        <f>E46+F46</f>
        <v>1076783</v>
      </c>
      <c r="H46" s="77"/>
      <c r="I46" s="96"/>
      <c r="J46" s="102"/>
    </row>
    <row r="47" spans="1:10" ht="15" hidden="1">
      <c r="A47" s="86"/>
      <c r="B47" s="86"/>
      <c r="C47" s="68" t="s">
        <v>49</v>
      </c>
      <c r="D47" s="74" t="s">
        <v>50</v>
      </c>
      <c r="E47" s="87"/>
      <c r="F47" s="87"/>
      <c r="G47" s="88"/>
      <c r="H47" s="77">
        <v>1005230</v>
      </c>
      <c r="I47" s="96"/>
      <c r="J47" s="89">
        <f>H47+I47</f>
        <v>1005230</v>
      </c>
    </row>
    <row r="48" spans="1:10" ht="15" hidden="1">
      <c r="A48" s="86"/>
      <c r="B48" s="86"/>
      <c r="C48" s="68" t="s">
        <v>38</v>
      </c>
      <c r="D48" s="74" t="s">
        <v>39</v>
      </c>
      <c r="E48" s="87"/>
      <c r="F48" s="87"/>
      <c r="G48" s="88"/>
      <c r="H48" s="77">
        <v>19525</v>
      </c>
      <c r="I48" s="96"/>
      <c r="J48" s="89">
        <f aca="true" t="shared" si="0" ref="J48:J57">H48+I48</f>
        <v>19525</v>
      </c>
    </row>
    <row r="49" spans="1:10" ht="15" hidden="1">
      <c r="A49" s="86"/>
      <c r="B49" s="86"/>
      <c r="C49" s="68" t="s">
        <v>51</v>
      </c>
      <c r="D49" s="74" t="s">
        <v>52</v>
      </c>
      <c r="E49" s="87"/>
      <c r="F49" s="87"/>
      <c r="G49" s="88"/>
      <c r="H49" s="77">
        <v>44162</v>
      </c>
      <c r="I49" s="96"/>
      <c r="J49" s="89">
        <f t="shared" si="0"/>
        <v>44162</v>
      </c>
    </row>
    <row r="50" spans="1:10" ht="15" hidden="1">
      <c r="A50" s="86"/>
      <c r="B50" s="86"/>
      <c r="C50" s="68" t="s">
        <v>42</v>
      </c>
      <c r="D50" s="74" t="s">
        <v>43</v>
      </c>
      <c r="E50" s="87"/>
      <c r="F50" s="87"/>
      <c r="G50" s="88"/>
      <c r="H50" s="77">
        <v>379</v>
      </c>
      <c r="I50" s="96"/>
      <c r="J50" s="89">
        <f t="shared" si="0"/>
        <v>379</v>
      </c>
    </row>
    <row r="51" spans="1:10" ht="15" hidden="1">
      <c r="A51" s="86"/>
      <c r="B51" s="86"/>
      <c r="C51" s="68" t="s">
        <v>32</v>
      </c>
      <c r="D51" s="74" t="s">
        <v>33</v>
      </c>
      <c r="E51" s="87"/>
      <c r="F51" s="87"/>
      <c r="G51" s="88"/>
      <c r="H51" s="77">
        <v>800</v>
      </c>
      <c r="I51" s="96"/>
      <c r="J51" s="89">
        <f t="shared" si="0"/>
        <v>800</v>
      </c>
    </row>
    <row r="52" spans="1:10" ht="15" hidden="1">
      <c r="A52" s="86"/>
      <c r="B52" s="86"/>
      <c r="C52" s="68" t="s">
        <v>45</v>
      </c>
      <c r="D52" s="74" t="s">
        <v>46</v>
      </c>
      <c r="E52" s="87"/>
      <c r="F52" s="87"/>
      <c r="G52" s="88"/>
      <c r="H52" s="77">
        <v>1000</v>
      </c>
      <c r="I52" s="96"/>
      <c r="J52" s="89">
        <f t="shared" si="0"/>
        <v>1000</v>
      </c>
    </row>
    <row r="53" spans="1:10" ht="15" hidden="1">
      <c r="A53" s="86"/>
      <c r="B53" s="86"/>
      <c r="C53" s="68" t="s">
        <v>40</v>
      </c>
      <c r="D53" s="74" t="s">
        <v>41</v>
      </c>
      <c r="E53" s="87"/>
      <c r="F53" s="87"/>
      <c r="G53" s="88"/>
      <c r="H53" s="77">
        <v>3248</v>
      </c>
      <c r="I53" s="96"/>
      <c r="J53" s="89">
        <f t="shared" si="0"/>
        <v>3248</v>
      </c>
    </row>
    <row r="54" spans="1:10" ht="22.5" hidden="1">
      <c r="A54" s="86"/>
      <c r="B54" s="86"/>
      <c r="C54" s="68" t="s">
        <v>53</v>
      </c>
      <c r="D54" s="74" t="s">
        <v>54</v>
      </c>
      <c r="E54" s="87"/>
      <c r="F54" s="87"/>
      <c r="G54" s="88"/>
      <c r="H54" s="77">
        <v>630</v>
      </c>
      <c r="I54" s="96"/>
      <c r="J54" s="89">
        <f t="shared" si="0"/>
        <v>630</v>
      </c>
    </row>
    <row r="55" spans="1:10" ht="15" hidden="1">
      <c r="A55" s="86"/>
      <c r="B55" s="86"/>
      <c r="C55" s="68" t="s">
        <v>55</v>
      </c>
      <c r="D55" s="74" t="s">
        <v>56</v>
      </c>
      <c r="E55" s="87"/>
      <c r="F55" s="87"/>
      <c r="G55" s="88"/>
      <c r="H55" s="77">
        <v>17</v>
      </c>
      <c r="I55" s="96"/>
      <c r="J55" s="89">
        <f t="shared" si="0"/>
        <v>17</v>
      </c>
    </row>
    <row r="56" spans="1:10" ht="15" hidden="1">
      <c r="A56" s="86"/>
      <c r="B56" s="86"/>
      <c r="C56" s="68" t="s">
        <v>47</v>
      </c>
      <c r="D56" s="74" t="s">
        <v>48</v>
      </c>
      <c r="E56" s="87"/>
      <c r="F56" s="87"/>
      <c r="G56" s="88"/>
      <c r="H56" s="77">
        <v>1094</v>
      </c>
      <c r="I56" s="96"/>
      <c r="J56" s="89">
        <f t="shared" si="0"/>
        <v>1094</v>
      </c>
    </row>
    <row r="57" spans="1:10" ht="19.5" customHeight="1" hidden="1">
      <c r="A57" s="86"/>
      <c r="B57" s="86"/>
      <c r="C57" s="68" t="s">
        <v>57</v>
      </c>
      <c r="D57" s="74" t="s">
        <v>58</v>
      </c>
      <c r="E57" s="87"/>
      <c r="F57" s="87"/>
      <c r="G57" s="88"/>
      <c r="H57" s="77">
        <v>698</v>
      </c>
      <c r="I57" s="96"/>
      <c r="J57" s="89">
        <f t="shared" si="0"/>
        <v>698</v>
      </c>
    </row>
    <row r="58" spans="1:10" ht="45" hidden="1">
      <c r="A58" s="86"/>
      <c r="B58" s="68" t="s">
        <v>27</v>
      </c>
      <c r="C58" s="68"/>
      <c r="D58" s="74" t="s">
        <v>28</v>
      </c>
      <c r="E58" s="87">
        <f>E59</f>
        <v>1600</v>
      </c>
      <c r="F58" s="87">
        <f>F59</f>
        <v>0</v>
      </c>
      <c r="G58" s="88">
        <f>E58+F58</f>
        <v>1600</v>
      </c>
      <c r="H58" s="77">
        <f>SUM(H60)</f>
        <v>1600</v>
      </c>
      <c r="I58" s="103">
        <f>I60</f>
        <v>0</v>
      </c>
      <c r="J58" s="104">
        <f>J60</f>
        <v>1600</v>
      </c>
    </row>
    <row r="59" spans="1:10" ht="33.75" hidden="1">
      <c r="A59" s="86"/>
      <c r="B59" s="86"/>
      <c r="C59" s="90" t="s">
        <v>25</v>
      </c>
      <c r="D59" s="91" t="s">
        <v>26</v>
      </c>
      <c r="E59" s="87">
        <v>1600</v>
      </c>
      <c r="F59" s="87"/>
      <c r="G59" s="88">
        <f>E59+F59</f>
        <v>1600</v>
      </c>
      <c r="H59" s="77"/>
      <c r="I59" s="105"/>
      <c r="J59" s="102"/>
    </row>
    <row r="60" spans="1:10" ht="15" hidden="1">
      <c r="A60" s="86"/>
      <c r="B60" s="86"/>
      <c r="C60" s="106" t="s">
        <v>59</v>
      </c>
      <c r="D60" s="107" t="s">
        <v>60</v>
      </c>
      <c r="E60" s="108">
        <f>E61</f>
        <v>19867</v>
      </c>
      <c r="F60" s="108"/>
      <c r="G60" s="109">
        <f>E60+F60</f>
        <v>19867</v>
      </c>
      <c r="H60" s="110">
        <v>1600</v>
      </c>
      <c r="I60" s="111"/>
      <c r="J60" s="112">
        <f>H60+I60</f>
        <v>1600</v>
      </c>
    </row>
    <row r="61" spans="1:10" ht="15" hidden="1">
      <c r="A61" s="86"/>
      <c r="B61" s="68" t="s">
        <v>140</v>
      </c>
      <c r="C61" s="68"/>
      <c r="D61" s="74" t="s">
        <v>61</v>
      </c>
      <c r="E61" s="87">
        <f>E62</f>
        <v>19867</v>
      </c>
      <c r="F61" s="87"/>
      <c r="G61" s="88">
        <f>E61+F61</f>
        <v>19867</v>
      </c>
      <c r="H61" s="87">
        <f>SUM(H63:H65)</f>
        <v>19867</v>
      </c>
      <c r="I61" s="87">
        <f>SUM(I63:I65)</f>
        <v>0</v>
      </c>
      <c r="J61" s="87">
        <f>SUM(J63:J65)</f>
        <v>19867</v>
      </c>
    </row>
    <row r="62" spans="1:10" ht="33.75" hidden="1">
      <c r="A62" s="86"/>
      <c r="B62" s="86"/>
      <c r="C62" s="68" t="s">
        <v>25</v>
      </c>
      <c r="D62" s="91" t="s">
        <v>26</v>
      </c>
      <c r="E62" s="87">
        <v>19867</v>
      </c>
      <c r="F62" s="87"/>
      <c r="G62" s="88">
        <f>E62+F62</f>
        <v>19867</v>
      </c>
      <c r="H62" s="77"/>
      <c r="I62" s="96"/>
      <c r="J62" s="97"/>
    </row>
    <row r="63" spans="1:10" ht="15" hidden="1">
      <c r="A63" s="86"/>
      <c r="B63" s="86"/>
      <c r="C63" s="102">
        <v>3110</v>
      </c>
      <c r="D63" s="74" t="s">
        <v>50</v>
      </c>
      <c r="E63" s="102"/>
      <c r="F63" s="102"/>
      <c r="G63" s="113"/>
      <c r="H63" s="114">
        <v>19271</v>
      </c>
      <c r="I63" s="97"/>
      <c r="J63" s="97">
        <f>H63+I63</f>
        <v>19271</v>
      </c>
    </row>
    <row r="64" spans="1:10" ht="15" hidden="1">
      <c r="A64" s="86"/>
      <c r="B64" s="86"/>
      <c r="C64" s="68" t="s">
        <v>32</v>
      </c>
      <c r="D64" s="74" t="s">
        <v>33</v>
      </c>
      <c r="E64" s="87"/>
      <c r="F64" s="87"/>
      <c r="G64" s="88"/>
      <c r="H64" s="77">
        <v>446</v>
      </c>
      <c r="I64" s="96"/>
      <c r="J64" s="97">
        <f>H64+I64</f>
        <v>446</v>
      </c>
    </row>
    <row r="65" spans="1:10" ht="15" hidden="1">
      <c r="A65" s="86"/>
      <c r="B65" s="86"/>
      <c r="C65" s="68" t="s">
        <v>40</v>
      </c>
      <c r="D65" s="74" t="s">
        <v>41</v>
      </c>
      <c r="E65" s="102"/>
      <c r="F65" s="102"/>
      <c r="G65" s="115"/>
      <c r="H65" s="9">
        <v>150</v>
      </c>
      <c r="I65" s="89"/>
      <c r="J65" s="97">
        <f>H65+I65</f>
        <v>150</v>
      </c>
    </row>
    <row r="66" spans="1:10" ht="15">
      <c r="A66" s="158" t="s">
        <v>20</v>
      </c>
      <c r="B66" s="158"/>
      <c r="C66" s="158"/>
      <c r="D66" s="158"/>
      <c r="E66" s="81">
        <f>E10+E19+E28+E44</f>
        <v>1438870.02</v>
      </c>
      <c r="F66" s="81">
        <f>F10+F19+F28+F44</f>
        <v>97451.73</v>
      </c>
      <c r="G66" s="82">
        <f>G10+G19+G28+G44</f>
        <v>1536321.75</v>
      </c>
      <c r="H66" s="83">
        <f>H10+H19+H28+H44</f>
        <v>1438870.02</v>
      </c>
      <c r="I66" s="81">
        <f>I10+I19+I28+I44</f>
        <v>97451.73000000001</v>
      </c>
      <c r="J66" s="81">
        <f>J10+J19+J28+J44</f>
        <v>1536321.75</v>
      </c>
    </row>
    <row r="67" ht="42" customHeight="1"/>
    <row r="68" spans="7:9" ht="15">
      <c r="G68" s="159" t="s">
        <v>141</v>
      </c>
      <c r="H68" s="160"/>
      <c r="I68" s="160"/>
    </row>
    <row r="69" spans="8:9" ht="15">
      <c r="H69" s="116"/>
      <c r="I69" s="117"/>
    </row>
    <row r="70" spans="7:9" ht="15">
      <c r="G70" s="161" t="s">
        <v>23</v>
      </c>
      <c r="H70" s="157"/>
      <c r="I70" s="157"/>
    </row>
    <row r="74" ht="15">
      <c r="I74" s="7"/>
    </row>
  </sheetData>
  <sheetProtection/>
  <mergeCells count="5">
    <mergeCell ref="A6:J6"/>
    <mergeCell ref="A7:J7"/>
    <mergeCell ref="A66:D66"/>
    <mergeCell ref="G68:I68"/>
    <mergeCell ref="G70:I70"/>
  </mergeCells>
  <printOptions/>
  <pageMargins left="0.7086614173228347" right="0.7086614173228347" top="0.4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2013-10-23T05:14:21Z</dcterms:modified>
  <cp:category/>
  <cp:version/>
  <cp:contentType/>
  <cp:contentStatus/>
</cp:coreProperties>
</file>